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Коммерческая" sheetId="1" state="visible" r:id="rId1"/>
    <sheet name="Сводная" sheetId="2" state="visible" r:id="rId2"/>
  </sheets>
  <definedNames>
    <definedName name="_xlnm.Print_Area" localSheetId="1">Сводная!$A$1:$AC$55</definedName>
    <definedName name="_max">#REF!</definedName>
    <definedName name="_min">#REF!</definedName>
    <definedName name="bal">#REF!</definedName>
    <definedName name="Балл">Коммерческая!$R$9:$R$14</definedName>
    <definedName name="ЗАО__Энергокаскад">#REF!</definedName>
    <definedName name="максимальная_цена">#REF!</definedName>
  </definedNames>
  <calcPr/>
</workbook>
</file>

<file path=xl/sharedStrings.xml><?xml version="1.0" encoding="utf-8"?>
<sst xmlns="http://schemas.openxmlformats.org/spreadsheetml/2006/main" count="91" uniqueCount="91">
  <si>
    <t xml:space="preserve">ТАБЛИЦА расчета экспертных оценок предложений участников закупочной процедуры (коммерческая экспертиза)</t>
  </si>
  <si>
    <t xml:space="preserve">Наименование закупочной процедуры:</t>
  </si>
  <si>
    <t xml:space="preserve">ИК №:</t>
  </si>
  <si>
    <t xml:space="preserve">Разработка проектно-сметной документации н по проекту: «Строительство ТЭЦ «Кокшетау» (Республика Казахстан) для нужд ООО «ИНТЕР РАО-Экспорт»</t>
  </si>
  <si>
    <t>Эксперт:</t>
  </si>
  <si>
    <t xml:space="preserve">Начальная (максимальная) цена договора, в руб, без НДС</t>
  </si>
  <si>
    <t xml:space="preserve">Базовая оценка</t>
  </si>
  <si>
    <t xml:space="preserve">№ п/п</t>
  </si>
  <si>
    <t xml:space="preserve">Наименование участника процедуры*</t>
  </si>
  <si>
    <t xml:space="preserve">Цена договора, предложенная участником, руб. без НДС* </t>
  </si>
  <si>
    <t xml:space="preserve">Участник 1</t>
  </si>
  <si>
    <t xml:space="preserve">Участник 2</t>
  </si>
  <si>
    <t xml:space="preserve">Участник 3</t>
  </si>
  <si>
    <t xml:space="preserve">Участник 4</t>
  </si>
  <si>
    <t xml:space="preserve">Участник 5</t>
  </si>
  <si>
    <t xml:space="preserve">Участник 6</t>
  </si>
  <si>
    <t xml:space="preserve">Участник 7</t>
  </si>
  <si>
    <t xml:space="preserve">Участник 8</t>
  </si>
  <si>
    <t xml:space="preserve">Участник 9</t>
  </si>
  <si>
    <t xml:space="preserve">Участник 10</t>
  </si>
  <si>
    <t xml:space="preserve">Участник 11</t>
  </si>
  <si>
    <t xml:space="preserve">Участник 12</t>
  </si>
  <si>
    <t xml:space="preserve">Участник 13</t>
  </si>
  <si>
    <t xml:space="preserve">Участник 14</t>
  </si>
  <si>
    <t xml:space="preserve">Участник 15</t>
  </si>
  <si>
    <t xml:space="preserve">Участник 16</t>
  </si>
  <si>
    <t xml:space="preserve">Участник 17</t>
  </si>
  <si>
    <t xml:space="preserve">Участник 18</t>
  </si>
  <si>
    <t xml:space="preserve">Участник 19</t>
  </si>
  <si>
    <t xml:space="preserve">Участник 20</t>
  </si>
  <si>
    <t xml:space="preserve">(максимальная оценка по позиции –  5 баллов)</t>
  </si>
  <si>
    <t xml:space="preserve">№ участника</t>
  </si>
  <si>
    <t xml:space="preserve">Критерии оценки</t>
  </si>
  <si>
    <t xml:space="preserve">Цена договора, предложенная участником (в баллах)</t>
  </si>
  <si>
    <t xml:space="preserve">* В таблице заполняются только ячейки, отмеченные таким цветом</t>
  </si>
  <si>
    <t xml:space="preserve">Подпись   ____________________ (___________________)</t>
  </si>
  <si>
    <t xml:space="preserve">«_______»_______________ 2024 г.</t>
  </si>
  <si>
    <t xml:space="preserve">Сводный отчет  Экспертной группы</t>
  </si>
  <si>
    <t xml:space="preserve">Наименование закупочной процедуры: </t>
  </si>
  <si>
    <t xml:space="preserve">Разработка проектно-сметной документации по проекту: «Строительство ТЭЦ «Кокшетау» (Республика Казахстан) для нужд ООО «ИНТЕР РАО-Экспорт»</t>
  </si>
  <si>
    <t xml:space="preserve">Наименование участника процедуры</t>
  </si>
  <si>
    <t xml:space="preserve">Отклонение или допуск по отборочной стадии</t>
  </si>
  <si>
    <t xml:space="preserve">Комментарии и пункт закупочной документации при отклонении</t>
  </si>
  <si>
    <t xml:space="preserve">№ критерия</t>
  </si>
  <si>
    <t xml:space="preserve">Весовой коэффициент</t>
  </si>
  <si>
    <t xml:space="preserve">Баллы участников (Б)</t>
  </si>
  <si>
    <t xml:space="preserve">Уровень 1</t>
  </si>
  <si>
    <t xml:space="preserve">Уровень 2</t>
  </si>
  <si>
    <t xml:space="preserve">Уровень 3</t>
  </si>
  <si>
    <t>1.</t>
  </si>
  <si>
    <t xml:space="preserve">Стоимость выполнения работ</t>
  </si>
  <si>
    <t>1.1.</t>
  </si>
  <si>
    <t xml:space="preserve">Цена заявки Участника закупки</t>
  </si>
  <si>
    <t xml:space="preserve">2. </t>
  </si>
  <si>
    <t xml:space="preserve">Временные параметры выполнения работ</t>
  </si>
  <si>
    <t>2.1.</t>
  </si>
  <si>
    <t xml:space="preserve">Срок выполнения работ</t>
  </si>
  <si>
    <t>3.</t>
  </si>
  <si>
    <t xml:space="preserve">Квалификация участника</t>
  </si>
  <si>
    <t>3.1.</t>
  </si>
  <si>
    <t xml:space="preserve">Опыт выполнения проектно-изыскательских работ в качестве Генерального проектировщика по тепловым электростанциям, установленной электрической мощностью не менее 200 МВт, за период с 2010 года</t>
  </si>
  <si>
    <t>3.2.</t>
  </si>
  <si>
    <t xml:space="preserve">Опыт разработки проектной и/или рабочей документации для строительства или реконструкции котельных агрегатов, работающих на твердом топливе, и/или их системы топливоподачи, за период с 2010 года</t>
  </si>
  <si>
    <t>3.3.</t>
  </si>
  <si>
    <t xml:space="preserve">Наличие у Участника закупки профильных специалистов</t>
  </si>
  <si>
    <t>3.3.1.</t>
  </si>
  <si>
    <t xml:space="preserve">Наличие у Участника закупки Специалистов с уровнем квалификации «Главный инженер проекта (специалист по организации архитектурно-строительного проектирования объектов капитального строительства) (7 уровень квалификации)»</t>
  </si>
  <si>
    <t>3.3.2.</t>
  </si>
  <si>
    <t xml:space="preserve">Наличие у Участника закупки Специалистов с уровнем квалификации «Главный инженер проекта (специалист по организации инженерных изысканий) (7 уровень квалификации)</t>
  </si>
  <si>
    <t>3.3.3.</t>
  </si>
  <si>
    <t xml:space="preserve">Наличие у Участника закупки укомплектованного штата инженерно-технического персонала, необходимого для выполнения указанных в техническом задании работ</t>
  </si>
  <si>
    <t>3.4.</t>
  </si>
  <si>
    <t xml:space="preserve">Наличие действующего обособленного подразделения/офиса в г. Москве </t>
  </si>
  <si>
    <t>4.</t>
  </si>
  <si>
    <t xml:space="preserve">Юридические риски с учётом предложенных условий договора</t>
  </si>
  <si>
    <t>4.1.</t>
  </si>
  <si>
    <t xml:space="preserve">Предоставление Участником закупки протокола разногласий с "желательными" условиями договора в части порядка оплаты, улучшающими положение Заказчика </t>
  </si>
  <si>
    <t>4.2.</t>
  </si>
  <si>
    <t xml:space="preserve">Предоставление Участником закупки протокола разногласий с "желательными" условиями договора в части ответственности сторон, улучшающими положение Заказчика </t>
  </si>
  <si>
    <t>4.3.</t>
  </si>
  <si>
    <t xml:space="preserve">Предоставление Участником закупки протокола разногласий с "желательными" условиями договора в части обеспечения исполнения обязательств подрядчика, улучшающими положение Заказчика </t>
  </si>
  <si>
    <t>5.</t>
  </si>
  <si>
    <t xml:space="preserve">Финансово-экономическая устойчивость Участника и Деловая репутация Участника</t>
  </si>
  <si>
    <t>5.1.</t>
  </si>
  <si>
    <t xml:space="preserve">Оценка устойчивости Участника с позиции финансово-экономических критериев, а также предлагаемых Участником финансовых условий сделки в соответствии с положениями Методики МТ-065-4 «Проведение экспертизы финансово-экономической устойчивости участников закупочных процедур в ООО «ИНТЕР РАО – Экспорт»</t>
  </si>
  <si>
    <t>5.2.</t>
  </si>
  <si>
    <t xml:space="preserve">Оценка деловой репутации участника в соответствии с положениями Методики МТ-123-6 «Оценка деловой репутации контрагентов – резидентов РФ в ООО «ИНТЕР РАО – Экспорт»</t>
  </si>
  <si>
    <t xml:space="preserve">Сумма баллов (с учетом весовых коэффициентов)</t>
  </si>
  <si>
    <t xml:space="preserve">Ранжировка предложений по сумме экспертных оценок</t>
  </si>
  <si>
    <t xml:space="preserve">* Заполняются только ячейки, выделеные данным цветом</t>
  </si>
  <si>
    <t xml:space="preserve">Руководитель экспертной группы   ____________________ (__________________)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</si>
</sst>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0.0"/>
  </numFmts>
  <fonts count="12">
    <font>
      <sz val="10.000000"/>
      <color theme="1"/>
      <name val="Arial Cyr"/>
    </font>
    <font>
      <sz val="10.000000"/>
      <name val="Times New Roman"/>
    </font>
    <font>
      <b/>
      <sz val="11.000000"/>
      <name val="Times New Roman"/>
    </font>
    <font>
      <b/>
      <sz val="10.000000"/>
      <name val="Times New Roman"/>
    </font>
    <font>
      <sz val="10.000000"/>
      <color theme="1"/>
      <name val="Times New Roman"/>
    </font>
    <font>
      <b/>
      <sz val="10.000000"/>
      <color indexed="2"/>
      <name val="Times New Roman"/>
    </font>
    <font>
      <b/>
      <sz val="16.000000"/>
      <name val="Times New Roman"/>
    </font>
    <font>
      <b/>
      <sz val="12.000000"/>
      <name val="Times New Roman"/>
    </font>
    <font>
      <sz val="12.000000"/>
      <name val="Times New Roman"/>
    </font>
    <font>
      <sz val="12.000000"/>
      <name val="Arial Cyr"/>
    </font>
    <font>
      <b/>
      <sz val="12.000000"/>
      <color indexed="2"/>
      <name val="Times New Roman"/>
    </font>
    <font>
      <sz val="14.000000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theme="9" tint="0.59999389629810485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  <fill>
      <patternFill patternType="solid">
        <fgColor indexed="27"/>
        <bgColor indexed="27"/>
      </patternFill>
    </fill>
    <fill>
      <patternFill patternType="solid">
        <fgColor theme="8" tint="0.39997558519241921"/>
        <bgColor theme="8" tint="0.39997558519241921"/>
      </patternFill>
    </fill>
  </fills>
  <borders count="84">
    <border>
      <left style="none"/>
      <right style="none"/>
      <top style="none"/>
      <bottom style="none"/>
      <diagonal style="none"/>
    </border>
    <border>
      <left style="double">
        <color auto="1"/>
      </left>
      <right style="none"/>
      <top style="double">
        <color auto="1"/>
      </top>
      <bottom style="thin">
        <color auto="1"/>
      </bottom>
      <diagonal style="none"/>
    </border>
    <border>
      <left style="none"/>
      <right style="none"/>
      <top style="double">
        <color auto="1"/>
      </top>
      <bottom style="thin">
        <color auto="1"/>
      </bottom>
      <diagonal style="none"/>
    </border>
    <border>
      <left style="none"/>
      <right style="double">
        <color auto="1"/>
      </right>
      <top style="double">
        <color auto="1"/>
      </top>
      <bottom style="thin">
        <color auto="1"/>
      </bottom>
      <diagonal style="none"/>
    </border>
    <border>
      <left style="double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double">
        <color auto="1"/>
      </bottom>
      <diagonal style="none"/>
    </border>
    <border>
      <left style="none"/>
      <right style="double">
        <color auto="1"/>
      </right>
      <top style="thin">
        <color auto="1"/>
      </top>
      <bottom style="double">
        <color auto="1"/>
      </bottom>
      <diagonal style="none"/>
    </border>
    <border>
      <left style="double">
        <color auto="1"/>
      </left>
      <right style="none"/>
      <top style="thin">
        <color auto="1"/>
      </top>
      <bottom style="double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double">
        <color auto="1"/>
      </right>
      <top style="medium">
        <color auto="1"/>
      </top>
      <bottom style="thin">
        <color auto="1"/>
      </bottom>
      <diagonal style="none"/>
    </border>
    <border>
      <left style="double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 style="none"/>
    </border>
    <border>
      <left style="double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none"/>
      <right style="double">
        <color auto="1"/>
      </right>
      <top style="thin">
        <color auto="1"/>
      </top>
      <bottom style="medium">
        <color auto="1"/>
      </bottom>
      <diagonal style="none"/>
    </border>
    <border>
      <left style="double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double">
        <color auto="1"/>
      </left>
      <right style="double">
        <color auto="1"/>
      </right>
      <top style="thin">
        <color auto="1"/>
      </top>
      <bottom style="medium">
        <color auto="1"/>
      </bottom>
      <diagonal style="none"/>
    </border>
    <border>
      <left style="double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double">
        <color auto="1"/>
      </left>
      <right style="none"/>
      <top style="double">
        <color auto="1"/>
      </top>
      <bottom style="double">
        <color auto="1"/>
      </bottom>
      <diagonal style="none"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 style="none"/>
    </border>
    <border>
      <left style="thin">
        <color auto="1"/>
      </left>
      <right style="none"/>
      <top style="double">
        <color auto="1"/>
      </top>
      <bottom style="double">
        <color auto="1"/>
      </bottom>
      <diagonal style="none"/>
    </border>
    <border>
      <left style="none"/>
      <right style="double">
        <color auto="1"/>
      </right>
      <top style="double">
        <color auto="1"/>
      </top>
      <bottom style="double">
        <color auto="1"/>
      </bottom>
      <diagonal style="none"/>
    </border>
    <border>
      <left style="double">
        <color auto="1"/>
      </left>
      <right style="none"/>
      <top style="none"/>
      <bottom style="none"/>
      <diagonal style="none"/>
    </border>
    <border>
      <left style="double">
        <color auto="1"/>
      </left>
      <right style="none"/>
      <top style="none"/>
      <bottom style="hair">
        <color auto="1"/>
      </bottom>
      <diagonal style="none"/>
    </border>
    <border>
      <left style="thin">
        <color auto="1"/>
      </left>
      <right style="none"/>
      <top style="none"/>
      <bottom style="hair">
        <color auto="1"/>
      </bottom>
      <diagonal style="none"/>
    </border>
    <border>
      <left style="none"/>
      <right style="double">
        <color auto="1"/>
      </right>
      <top style="none"/>
      <bottom style="hair">
        <color auto="1"/>
      </bottom>
      <diagonal style="none"/>
    </border>
    <border>
      <left style="thin">
        <color auto="1"/>
      </left>
      <right style="none"/>
      <top style="hair">
        <color auto="1"/>
      </top>
      <bottom style="hair">
        <color auto="1"/>
      </bottom>
      <diagonal style="none"/>
    </border>
    <border>
      <left style="none"/>
      <right style="double">
        <color auto="1"/>
      </right>
      <top style="hair">
        <color auto="1"/>
      </top>
      <bottom style="hair">
        <color auto="1"/>
      </bottom>
      <diagonal style="none"/>
    </border>
    <border>
      <left style="double">
        <color auto="1"/>
      </left>
      <right style="thin">
        <color auto="1"/>
      </right>
      <top style="hair">
        <color auto="1"/>
      </top>
      <bottom style="hair">
        <color auto="1"/>
      </bottom>
      <diagonal style="none"/>
    </border>
    <border>
      <left style="double">
        <color auto="1"/>
      </left>
      <right style="thin">
        <color auto="1"/>
      </right>
      <top style="hair">
        <color auto="1"/>
      </top>
      <bottom style="double">
        <color auto="1"/>
      </bottom>
      <diagonal style="none"/>
    </border>
    <border>
      <left style="thin">
        <color auto="1"/>
      </left>
      <right style="none"/>
      <top style="hair">
        <color auto="1"/>
      </top>
      <bottom style="double">
        <color auto="1"/>
      </bottom>
      <diagonal style="none"/>
    </border>
    <border>
      <left style="none"/>
      <right style="double">
        <color auto="1"/>
      </right>
      <top style="hair">
        <color auto="1"/>
      </top>
      <bottom style="double">
        <color auto="1"/>
      </bottom>
      <diagonal style="none"/>
    </border>
    <border>
      <left style="none"/>
      <right style="none"/>
      <top style="double">
        <color auto="1"/>
      </top>
      <bottom style="double">
        <color auto="1"/>
      </bottom>
      <diagonal style="none"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 style="none"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 style="none"/>
    </border>
    <border>
      <left style="none"/>
      <right style="thin">
        <color auto="1"/>
      </right>
      <top style="double">
        <color auto="1"/>
      </top>
      <bottom style="double">
        <color auto="1"/>
      </bottom>
      <diagonal style="none"/>
    </border>
    <border>
      <left style="double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double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thin">
        <color auto="1"/>
      </right>
      <top style="none"/>
      <bottom style="none"/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212">
    <xf fontId="0" fillId="0" borderId="0" numFmtId="0" xfId="0"/>
    <xf fontId="1" fillId="0" borderId="0" numFmtId="0" xfId="0" applyFont="1" applyAlignment="1">
      <alignment vertical="center"/>
    </xf>
    <xf fontId="1" fillId="0" borderId="0" numFmtId="0" xfId="0" applyFont="1" applyAlignment="1">
      <alignment horizontal="center" vertical="center"/>
    </xf>
    <xf fontId="1" fillId="0" borderId="0" numFmtId="4" xfId="0" applyNumberFormat="1" applyFont="1" applyAlignment="1">
      <alignment horizontal="right" indent="1" vertical="center"/>
    </xf>
    <xf fontId="1" fillId="0" borderId="0" numFmtId="160" xfId="0" applyNumberFormat="1" applyFont="1" applyAlignment="1">
      <alignment horizontal="center" vertical="center"/>
    </xf>
    <xf fontId="1" fillId="0" borderId="0" numFmtId="2" xfId="0" applyNumberFormat="1" applyFont="1" applyAlignment="1">
      <alignment vertical="center"/>
    </xf>
    <xf fontId="1" fillId="0" borderId="0" numFmtId="4" xfId="0" applyNumberFormat="1" applyFont="1" applyAlignment="1">
      <alignment vertical="center"/>
    </xf>
    <xf fontId="2" fillId="0" borderId="0" numFmtId="0" xfId="0" applyFont="1" applyAlignment="1">
      <alignment horizontal="center"/>
    </xf>
    <xf fontId="1" fillId="0" borderId="0" numFmtId="0" xfId="0" applyFont="1" applyAlignment="1">
      <alignment horizontal="left"/>
    </xf>
    <xf fontId="1" fillId="0" borderId="0" numFmtId="4" xfId="0" applyNumberFormat="1" applyFont="1" applyAlignment="1">
      <alignment horizontal="right" indent="1"/>
    </xf>
    <xf fontId="3" fillId="0" borderId="0" numFmtId="0" xfId="0" applyFont="1" applyAlignment="1">
      <alignment vertical="center"/>
    </xf>
    <xf fontId="3" fillId="0" borderId="1" numFmtId="0" xfId="0" applyFont="1" applyBorder="1" applyAlignment="1">
      <alignment horizontal="center" vertical="top"/>
    </xf>
    <xf fontId="3" fillId="0" borderId="2" numFmtId="0" xfId="0" applyFont="1" applyBorder="1" applyAlignment="1">
      <alignment horizontal="center" vertical="top"/>
    </xf>
    <xf fontId="3" fillId="0" borderId="3" numFmtId="0" xfId="0" applyFont="1" applyBorder="1" applyAlignment="1">
      <alignment horizontal="center" vertical="top"/>
    </xf>
    <xf fontId="1" fillId="2" borderId="4" numFmtId="0" xfId="0" applyFont="1" applyFill="1" applyBorder="1" applyAlignment="1">
      <alignment horizontal="left" vertical="center" wrapText="1"/>
    </xf>
    <xf fontId="1" fillId="2" borderId="5" numFmtId="0" xfId="0" applyFont="1" applyFill="1" applyBorder="1" applyAlignment="1">
      <alignment horizontal="left" vertical="center" wrapText="1"/>
    </xf>
    <xf fontId="1" fillId="2" borderId="6" numFmtId="0" xfId="0" applyFont="1" applyFill="1" applyBorder="1" applyAlignment="1">
      <alignment horizontal="left" vertical="center" wrapText="1"/>
    </xf>
    <xf fontId="1" fillId="2" borderId="7" numFmtId="0" xfId="0" applyFont="1" applyFill="1" applyBorder="1" applyAlignment="1">
      <alignment horizontal="left" vertical="center" wrapText="1"/>
    </xf>
    <xf fontId="1" fillId="2" borderId="8" numFmtId="1" xfId="0" applyNumberFormat="1" applyFont="1" applyFill="1" applyBorder="1" applyAlignment="1" applyProtection="1">
      <alignment horizontal="center" vertical="center" wrapText="1"/>
      <protection locked="0"/>
    </xf>
    <xf fontId="1" fillId="2" borderId="6" numFmtId="1" xfId="0" applyNumberFormat="1" applyFont="1" applyFill="1" applyBorder="1" applyAlignment="1" applyProtection="1">
      <alignment horizontal="center" vertical="center" wrapText="1"/>
      <protection locked="0"/>
    </xf>
    <xf fontId="1" fillId="2" borderId="7" numFmtId="1" xfId="0" applyNumberFormat="1" applyFont="1" applyFill="1" applyBorder="1" applyAlignment="1" applyProtection="1">
      <alignment horizontal="center" vertical="center" wrapText="1"/>
      <protection locked="0"/>
    </xf>
    <xf fontId="3" fillId="0" borderId="9" numFmtId="0" xfId="0" applyFont="1" applyBorder="1" applyAlignment="1">
      <alignment horizontal="center" vertical="top"/>
    </xf>
    <xf fontId="3" fillId="0" borderId="10" numFmtId="0" xfId="0" applyFont="1" applyBorder="1" applyAlignment="1">
      <alignment horizontal="center" vertical="top"/>
    </xf>
    <xf fontId="3" fillId="0" borderId="11" numFmtId="4" xfId="0" applyNumberFormat="1" applyFont="1" applyBorder="1" applyAlignment="1">
      <alignment horizontal="center" vertical="top" wrapText="1"/>
    </xf>
    <xf fontId="3" fillId="0" borderId="10" numFmtId="4" xfId="0" applyNumberFormat="1" applyFont="1" applyBorder="1" applyAlignment="1">
      <alignment horizontal="center" vertical="top" wrapText="1"/>
    </xf>
    <xf fontId="3" fillId="0" borderId="12" numFmtId="0" xfId="0" applyFont="1" applyBorder="1" applyAlignment="1">
      <alignment horizontal="center" vertical="top"/>
    </xf>
    <xf fontId="3" fillId="0" borderId="13" numFmtId="0" xfId="0" applyFont="1" applyBorder="1" applyAlignment="1">
      <alignment horizontal="center" vertical="top"/>
    </xf>
    <xf fontId="1" fillId="2" borderId="14" numFmtId="0" xfId="0" applyFont="1" applyFill="1" applyBorder="1" applyAlignment="1" applyProtection="1">
      <alignment horizontal="left" vertical="top"/>
      <protection locked="0"/>
    </xf>
    <xf fontId="1" fillId="2" borderId="15" numFmtId="0" xfId="0" applyFont="1" applyFill="1" applyBorder="1" applyAlignment="1" applyProtection="1">
      <alignment horizontal="left" vertical="top"/>
      <protection locked="0"/>
    </xf>
    <xf fontId="4" fillId="2" borderId="16" numFmtId="4" xfId="0" applyNumberFormat="1" applyFont="1" applyFill="1" applyBorder="1" applyAlignment="1" applyProtection="1">
      <alignment horizontal="right" indent="1" vertical="center"/>
      <protection locked="0"/>
    </xf>
    <xf fontId="4" fillId="2" borderId="15" numFmtId="4" xfId="0" applyNumberFormat="1" applyFont="1" applyFill="1" applyBorder="1" applyAlignment="1" applyProtection="1">
      <alignment horizontal="right" indent="1" vertical="center"/>
      <protection locked="0"/>
    </xf>
    <xf fontId="1" fillId="3" borderId="17" numFmtId="160" xfId="0" applyNumberFormat="1" applyFont="1" applyFill="1" applyBorder="1" applyAlignment="1">
      <alignment horizontal="center" vertical="center"/>
    </xf>
    <xf fontId="1" fillId="3" borderId="18" numFmtId="160" xfId="0" applyNumberFormat="1" applyFont="1" applyFill="1" applyBorder="1" applyAlignment="1">
      <alignment horizontal="center" vertical="center"/>
    </xf>
    <xf fontId="3" fillId="0" borderId="0" numFmtId="0" xfId="0" applyFont="1" applyAlignment="1">
      <alignment horizontal="left" vertical="center"/>
    </xf>
    <xf fontId="1" fillId="0" borderId="0" numFmtId="0" xfId="0" applyFont="1" applyAlignment="1">
      <alignment horizontal="center" vertical="center" wrapText="1"/>
    </xf>
    <xf fontId="1" fillId="0" borderId="19" numFmtId="0" xfId="0" applyFont="1" applyBorder="1" applyAlignment="1">
      <alignment horizontal="center" vertical="center" wrapText="1"/>
    </xf>
    <xf fontId="1" fillId="0" borderId="20" numFmtId="0" xfId="0" applyFont="1" applyBorder="1" applyAlignment="1">
      <alignment horizontal="center" vertical="center" wrapText="1"/>
    </xf>
    <xf fontId="1" fillId="0" borderId="21" numFmtId="4" xfId="0" applyNumberFormat="1" applyFont="1" applyBorder="1" applyAlignment="1">
      <alignment horizontal="center" vertical="center" wrapText="1"/>
    </xf>
    <xf fontId="1" fillId="0" borderId="22" numFmtId="4" xfId="0" applyNumberFormat="1" applyFont="1" applyBorder="1" applyAlignment="1">
      <alignment horizontal="center" vertical="center" wrapText="1"/>
    </xf>
    <xf fontId="1" fillId="0" borderId="23" numFmtId="4" xfId="0" applyNumberFormat="1" applyFont="1" applyBorder="1" applyAlignment="1">
      <alignment vertical="center" wrapText="1"/>
    </xf>
    <xf fontId="1" fillId="0" borderId="0" numFmtId="160" xfId="0" applyNumberFormat="1" applyFont="1" applyAlignment="1">
      <alignment horizontal="center" vertical="center" wrapText="1"/>
    </xf>
    <xf fontId="1" fillId="0" borderId="24" numFmtId="0" xfId="0" applyFont="1" applyBorder="1" applyAlignment="1">
      <alignment horizontal="center" vertical="center"/>
    </xf>
    <xf fontId="1" fillId="2" borderId="25" numFmtId="0" xfId="0" applyFont="1" applyFill="1" applyBorder="1" applyAlignment="1" applyProtection="1">
      <alignment horizontal="left" wrapText="1"/>
      <protection locked="0"/>
    </xf>
    <xf fontId="1" fillId="2" borderId="25" numFmtId="4" xfId="0" applyNumberFormat="1" applyFont="1" applyFill="1" applyBorder="1" applyAlignment="1">
      <alignment horizontal="right" indent="1" vertical="center" wrapText="1"/>
    </xf>
    <xf fontId="1" fillId="2" borderId="26" numFmtId="4" xfId="0" applyNumberFormat="1" applyFont="1" applyFill="1" applyBorder="1" applyAlignment="1">
      <alignment horizontal="right" indent="1" vertical="center" wrapText="1"/>
    </xf>
    <xf fontId="1" fillId="0" borderId="23" numFmtId="4" xfId="0" applyNumberFormat="1" applyFont="1" applyBorder="1" applyAlignment="1">
      <alignment vertical="center"/>
    </xf>
    <xf fontId="1" fillId="0" borderId="0" numFmtId="0" xfId="0" applyFont="1" applyAlignment="1">
      <alignment horizontal="left" vertical="center" wrapText="1"/>
    </xf>
    <xf fontId="1" fillId="2" borderId="27" numFmtId="0" xfId="0" applyFont="1" applyFill="1" applyBorder="1" applyAlignment="1" applyProtection="1">
      <alignment horizontal="left" wrapText="1"/>
      <protection locked="0"/>
    </xf>
    <xf fontId="5" fillId="0" borderId="0" numFmtId="0" xfId="0" applyFont="1" applyAlignment="1">
      <alignment vertical="center"/>
    </xf>
    <xf fontId="1" fillId="2" borderId="25" numFmtId="4" xfId="0" applyNumberFormat="1" applyFont="1" applyFill="1" applyBorder="1" applyAlignment="1" applyProtection="1">
      <alignment horizontal="right" indent="1" vertical="center"/>
      <protection locked="0"/>
    </xf>
    <xf fontId="1" fillId="2" borderId="26" numFmtId="4" xfId="0" applyNumberFormat="1" applyFont="1" applyFill="1" applyBorder="1" applyAlignment="1" applyProtection="1">
      <alignment horizontal="right" indent="1" vertical="center"/>
      <protection locked="0"/>
    </xf>
    <xf fontId="1" fillId="2" borderId="27" numFmtId="4" xfId="0" applyNumberFormat="1" applyFont="1" applyFill="1" applyBorder="1" applyAlignment="1" applyProtection="1">
      <alignment horizontal="right" indent="1" vertical="center"/>
      <protection locked="0"/>
    </xf>
    <xf fontId="1" fillId="2" borderId="28" numFmtId="4" xfId="0" applyNumberFormat="1" applyFont="1" applyFill="1" applyBorder="1" applyAlignment="1" applyProtection="1">
      <alignment horizontal="right" indent="1" vertical="center"/>
      <protection locked="0"/>
    </xf>
    <xf fontId="3" fillId="0" borderId="0" numFmtId="0" xfId="0" applyFont="1" applyAlignment="1">
      <alignment horizontal="center" wrapText="1"/>
    </xf>
    <xf fontId="1" fillId="0" borderId="29" numFmtId="0" xfId="0" applyFont="1" applyBorder="1" applyAlignment="1">
      <alignment horizontal="center" vertical="center"/>
    </xf>
    <xf fontId="1" fillId="0" borderId="30" numFmtId="0" xfId="0" applyFont="1" applyBorder="1" applyAlignment="1">
      <alignment horizontal="center" vertical="center"/>
    </xf>
    <xf fontId="1" fillId="2" borderId="31" numFmtId="0" xfId="0" applyFont="1" applyFill="1" applyBorder="1" applyAlignment="1" applyProtection="1">
      <alignment horizontal="left" wrapText="1"/>
      <protection locked="0"/>
    </xf>
    <xf fontId="1" fillId="2" borderId="31" numFmtId="4" xfId="0" applyNumberFormat="1" applyFont="1" applyFill="1" applyBorder="1" applyAlignment="1" applyProtection="1">
      <alignment horizontal="right" indent="1" vertical="center"/>
      <protection locked="0"/>
    </xf>
    <xf fontId="1" fillId="2" borderId="32" numFmtId="4" xfId="0" applyNumberFormat="1" applyFont="1" applyFill="1" applyBorder="1" applyAlignment="1" applyProtection="1">
      <alignment horizontal="right" indent="1" vertical="center"/>
      <protection locked="0"/>
    </xf>
    <xf fontId="1" fillId="0" borderId="19" numFmtId="0" xfId="0" applyFont="1" applyBorder="1" applyAlignment="1">
      <alignment horizontal="center"/>
    </xf>
    <xf fontId="1" fillId="0" borderId="33" numFmtId="0" xfId="0" applyFont="1" applyBorder="1" applyAlignment="1">
      <alignment horizontal="center"/>
    </xf>
    <xf fontId="1" fillId="0" borderId="22" numFmtId="0" xfId="0" applyFont="1" applyBorder="1" applyAlignment="1">
      <alignment horizontal="center"/>
    </xf>
    <xf fontId="3" fillId="0" borderId="19" numFmtId="0" xfId="0" applyFont="1" applyBorder="1" applyAlignment="1">
      <alignment horizontal="center"/>
    </xf>
    <xf fontId="3" fillId="0" borderId="33" numFmtId="0" xfId="0" applyFont="1" applyBorder="1" applyAlignment="1">
      <alignment horizontal="center"/>
    </xf>
    <xf fontId="3" fillId="0" borderId="22" numFmtId="0" xfId="0" applyFont="1" applyBorder="1" applyAlignment="1">
      <alignment horizontal="center"/>
    </xf>
    <xf fontId="3" fillId="0" borderId="0" numFmtId="1" xfId="0" applyNumberFormat="1" applyFont="1" applyAlignment="1">
      <alignment horizontal="center" vertical="center"/>
    </xf>
    <xf fontId="3" fillId="0" borderId="19" numFmtId="1" xfId="0" applyNumberFormat="1" applyFont="1" applyBorder="1" applyAlignment="1">
      <alignment horizontal="center" vertical="center"/>
    </xf>
    <xf fontId="3" fillId="0" borderId="33" numFmtId="1" xfId="0" applyNumberFormat="1" applyFont="1" applyBorder="1" applyAlignment="1">
      <alignment horizontal="center" vertical="center"/>
    </xf>
    <xf fontId="3" fillId="0" borderId="34" numFmtId="1" xfId="0" applyNumberFormat="1" applyFont="1" applyBorder="1" applyAlignment="1">
      <alignment horizontal="center" vertical="center"/>
    </xf>
    <xf fontId="3" fillId="0" borderId="20" numFmtId="1" xfId="0" applyNumberFormat="1" applyFont="1" applyBorder="1" applyAlignment="1">
      <alignment horizontal="center" vertical="center"/>
    </xf>
    <xf fontId="3" fillId="0" borderId="35" numFmtId="1" xfId="0" applyNumberFormat="1" applyFont="1" applyBorder="1" applyAlignment="1">
      <alignment horizontal="center" vertical="center"/>
    </xf>
    <xf fontId="1" fillId="0" borderId="19" numFmtId="160" xfId="0" applyNumberFormat="1" applyFont="1" applyBorder="1" applyAlignment="1">
      <alignment horizontal="left" vertical="top"/>
    </xf>
    <xf fontId="1" fillId="0" borderId="33" numFmtId="160" xfId="0" applyNumberFormat="1" applyFont="1" applyBorder="1" applyAlignment="1">
      <alignment horizontal="left" vertical="top"/>
    </xf>
    <xf fontId="1" fillId="0" borderId="22" numFmtId="160" xfId="0" applyNumberFormat="1" applyFont="1" applyBorder="1" applyAlignment="1">
      <alignment horizontal="left" vertical="top"/>
    </xf>
    <xf fontId="1" fillId="4" borderId="34" numFmtId="160" xfId="0" applyNumberFormat="1" applyFont="1" applyFill="1" applyBorder="1" applyAlignment="1" applyProtection="1">
      <alignment horizontal="center" vertical="center"/>
      <protection locked="0"/>
    </xf>
    <xf fontId="1" fillId="4" borderId="36" numFmtId="160" xfId="0" applyNumberFormat="1" applyFont="1" applyFill="1" applyBorder="1" applyAlignment="1" applyProtection="1">
      <alignment horizontal="center" vertical="center"/>
      <protection locked="0"/>
    </xf>
    <xf fontId="1" fillId="4" borderId="35" numFmtId="160" xfId="0" applyNumberFormat="1" applyFont="1" applyFill="1" applyBorder="1" applyAlignment="1" applyProtection="1">
      <alignment horizontal="center" vertical="center"/>
      <protection locked="0"/>
    </xf>
    <xf fontId="0" fillId="2" borderId="0" numFmtId="0" xfId="0" applyFill="1"/>
    <xf fontId="1" fillId="2" borderId="0" numFmtId="0" xfId="0" applyFont="1" applyFill="1" applyAlignment="1">
      <alignment horizontal="left"/>
    </xf>
    <xf fontId="1" fillId="2" borderId="0" numFmtId="4" xfId="0" applyNumberFormat="1" applyFont="1" applyFill="1" applyAlignment="1">
      <alignment horizontal="right" indent="1"/>
    </xf>
    <xf fontId="1" fillId="2" borderId="0" numFmtId="0" xfId="0" applyFont="1" applyFill="1" applyAlignment="1">
      <alignment horizontal="center"/>
    </xf>
    <xf fontId="0" fillId="0" borderId="0" numFmtId="0" xfId="0" applyAlignment="1">
      <alignment vertical="center" wrapText="1"/>
    </xf>
    <xf fontId="0" fillId="0" borderId="0" numFmtId="0" xfId="0" applyAlignment="1">
      <alignment horizontal="left" vertical="center" wrapText="1"/>
    </xf>
    <xf fontId="0" fillId="0" borderId="0" numFmtId="4" xfId="0" applyNumberFormat="1" applyAlignment="1">
      <alignment vertical="center" wrapText="1"/>
    </xf>
    <xf fontId="6" fillId="0" borderId="0" numFmtId="0" xfId="0" applyFont="1" applyAlignment="1">
      <alignment horizontal="center" vertical="center" wrapText="1"/>
    </xf>
    <xf fontId="7" fillId="0" borderId="0" numFmtId="0" xfId="0" applyFont="1" applyAlignment="1">
      <alignment horizontal="left" vertical="top" wrapText="1"/>
    </xf>
    <xf fontId="7" fillId="0" borderId="0" numFmtId="0" xfId="0" applyFont="1" applyAlignment="1">
      <alignment horizontal="center" vertical="center"/>
    </xf>
    <xf fontId="7" fillId="0" borderId="0" numFmtId="0" xfId="0" applyFont="1" applyAlignment="1">
      <alignment vertical="center"/>
    </xf>
    <xf fontId="8" fillId="0" borderId="8" numFmtId="0" xfId="0" applyFont="1" applyBorder="1" applyAlignment="1" applyProtection="1">
      <alignment horizontal="left" vertical="center"/>
      <protection locked="0"/>
    </xf>
    <xf fontId="8" fillId="0" borderId="7" numFmtId="0" xfId="0" applyFont="1" applyBorder="1" applyAlignment="1" applyProtection="1">
      <alignment horizontal="left" vertical="center"/>
      <protection locked="0"/>
    </xf>
    <xf fontId="7" fillId="0" borderId="37" numFmtId="4" xfId="0" applyNumberFormat="1" applyFont="1" applyBorder="1" applyAlignment="1">
      <alignment horizontal="center" vertical="center" wrapText="1"/>
    </xf>
    <xf fontId="7" fillId="0" borderId="38" numFmtId="4" xfId="0" applyNumberFormat="1" applyFont="1" applyBorder="1" applyAlignment="1">
      <alignment horizontal="center" vertical="center" wrapText="1"/>
    </xf>
    <xf fontId="7" fillId="0" borderId="39" numFmtId="4" xfId="0" applyNumberFormat="1" applyFont="1" applyBorder="1" applyAlignment="1">
      <alignment horizontal="center" vertical="center" wrapText="1"/>
    </xf>
    <xf fontId="7" fillId="0" borderId="0" numFmtId="0" xfId="0" applyFont="1" applyAlignment="1">
      <alignment horizontal="center" vertical="center" wrapText="1"/>
    </xf>
    <xf fontId="8" fillId="0" borderId="8" numFmtId="0" xfId="0" applyFont="1" applyBorder="1" applyAlignment="1" applyProtection="1">
      <alignment horizontal="left" vertical="center" wrapText="1"/>
      <protection locked="0"/>
    </xf>
    <xf fontId="8" fillId="0" borderId="7" numFmtId="0" xfId="0" applyFont="1" applyBorder="1" applyAlignment="1" applyProtection="1">
      <alignment horizontal="left" vertical="center" wrapText="1"/>
      <protection locked="0"/>
    </xf>
    <xf fontId="8" fillId="0" borderId="8" numFmtId="4" xfId="0" applyNumberFormat="1" applyFont="1" applyBorder="1" applyAlignment="1">
      <alignment horizontal="center" vertical="center" wrapText="1"/>
    </xf>
    <xf fontId="8" fillId="0" borderId="6" numFmtId="4" xfId="0" applyNumberFormat="1" applyFont="1" applyBorder="1" applyAlignment="1">
      <alignment horizontal="center" vertical="center" wrapText="1"/>
    </xf>
    <xf fontId="8" fillId="0" borderId="7" numFmtId="4" xfId="0" applyNumberFormat="1" applyFont="1" applyBorder="1" applyAlignment="1">
      <alignment horizontal="center" vertical="center" wrapText="1"/>
    </xf>
    <xf fontId="1" fillId="0" borderId="0" numFmtId="0" xfId="0" applyFont="1" applyAlignment="1">
      <alignment vertical="center" wrapText="1"/>
    </xf>
    <xf fontId="7" fillId="0" borderId="0" numFmtId="0" xfId="0" applyFont="1" applyAlignment="1">
      <alignment horizontal="left" vertical="center" wrapText="1"/>
    </xf>
    <xf fontId="8" fillId="0" borderId="0" numFmtId="0" xfId="0" applyFont="1" applyAlignment="1">
      <alignment vertical="center" wrapText="1"/>
    </xf>
    <xf fontId="8" fillId="0" borderId="0" numFmtId="4" xfId="0" applyNumberFormat="1" applyFont="1" applyAlignment="1">
      <alignment horizontal="right" indent="1" vertical="center" wrapText="1"/>
    </xf>
    <xf fontId="8" fillId="0" borderId="0" numFmtId="4" xfId="0" applyNumberFormat="1" applyFont="1" applyAlignment="1">
      <alignment horizontal="right" vertical="center" wrapText="1"/>
    </xf>
    <xf fontId="8" fillId="0" borderId="0" numFmtId="160" xfId="0" applyNumberFormat="1" applyFont="1" applyAlignment="1">
      <alignment horizontal="center" vertical="center" wrapText="1"/>
    </xf>
    <xf fontId="8" fillId="0" borderId="0" numFmtId="2" xfId="0" applyNumberFormat="1" applyFont="1" applyAlignment="1">
      <alignment vertical="center" wrapText="1"/>
    </xf>
    <xf fontId="8" fillId="0" borderId="0" numFmtId="4" xfId="0" applyNumberFormat="1" applyFont="1" applyAlignment="1">
      <alignment vertical="center" wrapText="1"/>
    </xf>
    <xf fontId="8" fillId="0" borderId="40" numFmtId="0" xfId="0" applyFont="1" applyBorder="1" applyAlignment="1">
      <alignment horizontal="center" vertical="center" wrapText="1"/>
    </xf>
    <xf fontId="8" fillId="0" borderId="41" numFmtId="0" xfId="0" applyFont="1" applyBorder="1" applyAlignment="1">
      <alignment horizontal="center" vertical="center" wrapText="1"/>
    </xf>
    <xf fontId="8" fillId="0" borderId="41" numFmtId="4" xfId="0" applyNumberFormat="1" applyFont="1" applyBorder="1" applyAlignment="1">
      <alignment horizontal="center" vertical="center" wrapText="1"/>
    </xf>
    <xf fontId="9" fillId="0" borderId="41" numFmtId="0" xfId="0" applyFont="1" applyBorder="1" applyAlignment="1">
      <alignment horizontal="center" vertical="center" wrapText="1"/>
    </xf>
    <xf fontId="8" fillId="0" borderId="42" numFmtId="4" xfId="0" applyNumberFormat="1" applyFont="1" applyBorder="1" applyAlignment="1">
      <alignment horizontal="center" vertical="center" wrapText="1"/>
    </xf>
    <xf fontId="8" fillId="0" borderId="43" numFmtId="4" xfId="0" applyNumberFormat="1" applyFont="1" applyBorder="1" applyAlignment="1">
      <alignment horizontal="center" vertical="center" wrapText="1"/>
    </xf>
    <xf fontId="8" fillId="0" borderId="44" numFmtId="4" xfId="0" applyNumberFormat="1" applyFont="1" applyBorder="1" applyAlignment="1">
      <alignment horizontal="center" vertical="center" wrapText="1"/>
    </xf>
    <xf fontId="8" fillId="0" borderId="0" numFmtId="0" xfId="0" applyFont="1" applyAlignment="1">
      <alignment horizontal="center" vertical="center" wrapText="1"/>
    </xf>
    <xf fontId="8" fillId="0" borderId="45" numFmtId="0" xfId="0" applyFont="1" applyBorder="1" applyAlignment="1">
      <alignment horizontal="center" vertical="center" wrapText="1"/>
    </xf>
    <xf fontId="8" fillId="0" borderId="46" numFmtId="0" xfId="0" applyFont="1" applyBorder="1" applyAlignment="1">
      <alignment horizontal="left" vertical="center" wrapText="1"/>
    </xf>
    <xf fontId="8" fillId="2" borderId="47" numFmtId="4" xfId="0" applyNumberFormat="1" applyFont="1" applyFill="1" applyBorder="1" applyAlignment="1">
      <alignment horizontal="center" vertical="center" wrapText="1"/>
    </xf>
    <xf fontId="8" fillId="2" borderId="48" numFmtId="4" xfId="0" applyNumberFormat="1" applyFont="1" applyFill="1" applyBorder="1" applyAlignment="1">
      <alignment horizontal="center" vertical="center" wrapText="1"/>
    </xf>
    <xf fontId="8" fillId="2" borderId="38" numFmtId="4" xfId="0" applyNumberFormat="1" applyFont="1" applyFill="1" applyBorder="1" applyAlignment="1">
      <alignment horizontal="center" vertical="center" wrapText="1"/>
    </xf>
    <xf fontId="8" fillId="2" borderId="49" numFmtId="4" xfId="0" applyNumberFormat="1" applyFont="1" applyFill="1" applyBorder="1" applyAlignment="1">
      <alignment horizontal="center" vertical="center" wrapText="1"/>
    </xf>
    <xf fontId="8" fillId="0" borderId="50" numFmtId="0" xfId="0" applyFont="1" applyBorder="1" applyAlignment="1">
      <alignment horizontal="center" vertical="center" wrapText="1"/>
    </xf>
    <xf fontId="8" fillId="0" borderId="51" numFmtId="0" xfId="0" applyFont="1" applyBorder="1" applyAlignment="1">
      <alignment horizontal="left" vertical="center" wrapText="1"/>
    </xf>
    <xf fontId="8" fillId="2" borderId="51" numFmtId="4" xfId="0" applyNumberFormat="1" applyFont="1" applyFill="1" applyBorder="1" applyAlignment="1">
      <alignment horizontal="center" vertical="center" wrapText="1"/>
    </xf>
    <xf fontId="5" fillId="0" borderId="0" numFmtId="0" xfId="0" applyFont="1" applyAlignment="1">
      <alignment vertical="center" wrapText="1"/>
    </xf>
    <xf fontId="10" fillId="0" borderId="0" numFmtId="0" xfId="0" applyFont="1" applyAlignment="1">
      <alignment vertical="center" wrapText="1"/>
    </xf>
    <xf fontId="8" fillId="0" borderId="52" numFmtId="0" xfId="0" applyFont="1" applyBorder="1" applyAlignment="1">
      <alignment horizontal="center" vertical="center" wrapText="1"/>
    </xf>
    <xf fontId="8" fillId="0" borderId="53" numFmtId="0" xfId="0" applyFont="1" applyBorder="1" applyAlignment="1">
      <alignment horizontal="left" vertical="center" wrapText="1"/>
    </xf>
    <xf fontId="8" fillId="2" borderId="53" numFmtId="4" xfId="0" applyNumberFormat="1" applyFont="1" applyFill="1" applyBorder="1" applyAlignment="1">
      <alignment horizontal="center" vertical="center" wrapText="1"/>
    </xf>
    <xf fontId="8" fillId="2" borderId="54" numFmtId="4" xfId="0" applyNumberFormat="1" applyFont="1" applyFill="1" applyBorder="1" applyAlignment="1">
      <alignment horizontal="center" vertical="center" wrapText="1"/>
    </xf>
    <xf fontId="8" fillId="2" borderId="55" numFmtId="4" xfId="0" applyNumberFormat="1" applyFont="1" applyFill="1" applyBorder="1" applyAlignment="1">
      <alignment horizontal="center" vertical="center" wrapText="1"/>
    </xf>
    <xf fontId="8" fillId="2" borderId="56" numFmtId="4" xfId="0" applyNumberFormat="1" applyFont="1" applyFill="1" applyBorder="1" applyAlignment="1">
      <alignment horizontal="center" vertical="center" wrapText="1"/>
    </xf>
    <xf fontId="7" fillId="0" borderId="57" numFmtId="0" xfId="0" applyFont="1" applyBorder="1" applyAlignment="1">
      <alignment horizontal="center" vertical="center" wrapText="1"/>
    </xf>
    <xf fontId="7" fillId="0" borderId="58" numFmtId="0" xfId="0" applyFont="1" applyBorder="1" applyAlignment="1">
      <alignment horizontal="center" vertical="center" wrapText="1"/>
    </xf>
    <xf fontId="7" fillId="0" borderId="59" numFmtId="0" xfId="0" applyFont="1" applyBorder="1" applyAlignment="1">
      <alignment horizontal="center" vertical="center" wrapText="1"/>
    </xf>
    <xf fontId="7" fillId="0" borderId="60" numFmtId="4" xfId="0" applyNumberFormat="1" applyFont="1" applyBorder="1" applyAlignment="1">
      <alignment horizontal="center" vertical="center" wrapText="1"/>
    </xf>
    <xf fontId="7" fillId="0" borderId="40" numFmtId="0" xfId="0" applyFont="1" applyBorder="1" applyAlignment="1">
      <alignment horizontal="center" vertical="center" wrapText="1"/>
    </xf>
    <xf fontId="7" fillId="0" borderId="41" numFmtId="0" xfId="0" applyFont="1" applyBorder="1" applyAlignment="1">
      <alignment horizontal="center" vertical="center" wrapText="1"/>
    </xf>
    <xf fontId="7" fillId="0" borderId="61" numFmtId="0" xfId="0" applyFont="1" applyBorder="1" applyAlignment="1">
      <alignment horizontal="center" vertical="center" wrapText="1"/>
    </xf>
    <xf fontId="7" fillId="0" borderId="62" numFmtId="0" xfId="0" applyFont="1" applyBorder="1" applyAlignment="1">
      <alignment horizontal="center" vertical="center" wrapText="1"/>
    </xf>
    <xf fontId="7" fillId="0" borderId="63" numFmtId="0" xfId="0" applyFont="1" applyBorder="1" applyAlignment="1">
      <alignment horizontal="center" vertical="center" wrapText="1"/>
    </xf>
    <xf fontId="7" fillId="0" borderId="64" numFmtId="0" xfId="0" applyFont="1" applyBorder="1" applyAlignment="1">
      <alignment horizontal="center" vertical="center" wrapText="1"/>
    </xf>
    <xf fontId="7" fillId="0" borderId="57" numFmtId="4" xfId="0" applyNumberFormat="1" applyFont="1" applyBorder="1" applyAlignment="1">
      <alignment vertical="center" wrapText="1"/>
    </xf>
    <xf fontId="7" fillId="0" borderId="65" numFmtId="0" xfId="0" applyFont="1" applyBorder="1" applyAlignment="1">
      <alignment horizontal="center" vertical="center" wrapText="1"/>
    </xf>
    <xf fontId="7" fillId="0" borderId="66" numFmtId="0" xfId="0" applyFont="1" applyBorder="1" applyAlignment="1">
      <alignment horizontal="center" vertical="center" wrapText="1"/>
    </xf>
    <xf fontId="7" fillId="0" borderId="67" numFmtId="0" xfId="0" applyFont="1" applyBorder="1" applyAlignment="1">
      <alignment horizontal="center" vertical="center" wrapText="1"/>
    </xf>
    <xf fontId="7" fillId="5" borderId="60" numFmtId="0" xfId="0" applyFont="1" applyFill="1" applyBorder="1" applyAlignment="1">
      <alignment vertical="center"/>
    </xf>
    <xf fontId="7" fillId="5" borderId="40" numFmtId="0" xfId="0" applyFont="1" applyFill="1" applyBorder="1" applyAlignment="1">
      <alignment horizontal="left" vertical="center" wrapText="1"/>
    </xf>
    <xf fontId="7" fillId="5" borderId="61" numFmtId="0" xfId="0" applyFont="1" applyFill="1" applyBorder="1" applyAlignment="1">
      <alignment horizontal="left" vertical="center" wrapText="1"/>
    </xf>
    <xf fontId="7" fillId="5" borderId="44" numFmtId="9" xfId="0" applyNumberFormat="1" applyFont="1" applyFill="1" applyBorder="1" applyAlignment="1">
      <alignment horizontal="center" vertical="center" wrapText="1"/>
    </xf>
    <xf fontId="8" fillId="5" borderId="40" numFmtId="2" xfId="0" applyNumberFormat="1" applyFont="1" applyFill="1" applyBorder="1" applyAlignment="1">
      <alignment horizontal="center" vertical="center" wrapText="1"/>
    </xf>
    <xf fontId="8" fillId="0" borderId="62" numFmtId="0" xfId="0" applyFont="1" applyBorder="1" applyAlignment="1">
      <alignment vertical="center"/>
    </xf>
    <xf fontId="8" fillId="0" borderId="68" numFmtId="0" xfId="0" applyFont="1" applyBorder="1" applyAlignment="1">
      <alignment horizontal="left" vertical="center" wrapText="1"/>
    </xf>
    <xf fontId="8" fillId="0" borderId="67" numFmtId="0" xfId="0" applyFont="1" applyBorder="1" applyAlignment="1">
      <alignment horizontal="left" vertical="center" wrapText="1"/>
    </xf>
    <xf fontId="8" fillId="0" borderId="69" numFmtId="9" xfId="0" applyNumberFormat="1" applyFont="1" applyBorder="1" applyAlignment="1">
      <alignment horizontal="center" vertical="center" wrapText="1"/>
    </xf>
    <xf fontId="8" fillId="4" borderId="68" numFmtId="2" xfId="0" applyNumberFormat="1" applyFont="1" applyFill="1" applyBorder="1" applyAlignment="1" applyProtection="1">
      <alignment horizontal="center" vertical="center" wrapText="1"/>
      <protection locked="0"/>
    </xf>
    <xf fontId="8" fillId="4" borderId="66" numFmtId="2" xfId="0" applyNumberFormat="1" applyFont="1" applyFill="1" applyBorder="1" applyAlignment="1" applyProtection="1">
      <alignment horizontal="center" vertical="center" wrapText="1"/>
      <protection locked="0"/>
    </xf>
    <xf fontId="8" fillId="4" borderId="67" numFmtId="2" xfId="0" applyNumberFormat="1" applyFont="1" applyFill="1" applyBorder="1" applyAlignment="1" applyProtection="1">
      <alignment horizontal="center" vertical="center" wrapText="1"/>
      <protection locked="0"/>
    </xf>
    <xf fontId="8" fillId="5" borderId="40" numFmtId="2" xfId="0" applyNumberFormat="1" applyFont="1" applyFill="1" applyBorder="1" applyAlignment="1" applyProtection="1">
      <alignment horizontal="center" vertical="center" wrapText="1"/>
      <protection locked="0"/>
    </xf>
    <xf fontId="8" fillId="0" borderId="70" numFmtId="0" xfId="0" applyFont="1" applyBorder="1" applyAlignment="1">
      <alignment vertical="center"/>
    </xf>
    <xf fontId="8" fillId="0" borderId="9" numFmtId="0" xfId="0" applyFont="1" applyBorder="1" applyAlignment="1">
      <alignment horizontal="left" vertical="center" wrapText="1"/>
    </xf>
    <xf fontId="8" fillId="0" borderId="71" numFmtId="0" xfId="0" applyFont="1" applyBorder="1" applyAlignment="1">
      <alignment horizontal="left" vertical="center" wrapText="1"/>
    </xf>
    <xf fontId="8" fillId="0" borderId="72" numFmtId="9" xfId="0" applyNumberFormat="1" applyFont="1" applyBorder="1" applyAlignment="1">
      <alignment horizontal="center" vertical="center" wrapText="1"/>
    </xf>
    <xf fontId="8" fillId="4" borderId="45" numFmtId="2" xfId="0" applyNumberFormat="1" applyFont="1" applyFill="1" applyBorder="1" applyAlignment="1" applyProtection="1">
      <alignment horizontal="center" vertical="center" wrapText="1"/>
      <protection locked="0"/>
    </xf>
    <xf fontId="8" fillId="4" borderId="46" numFmtId="2" xfId="0" applyNumberFormat="1" applyFont="1" applyFill="1" applyBorder="1" applyAlignment="1" applyProtection="1">
      <alignment horizontal="center" vertical="center" wrapText="1"/>
      <protection locked="0"/>
    </xf>
    <xf fontId="8" fillId="4" borderId="73" numFmtId="2" xfId="0" applyNumberFormat="1" applyFont="1" applyFill="1" applyBorder="1" applyAlignment="1" applyProtection="1">
      <alignment horizontal="center" vertical="center" wrapText="1"/>
      <protection locked="0"/>
    </xf>
    <xf fontId="8" fillId="0" borderId="74" numFmtId="0" xfId="0" applyFont="1" applyBorder="1" applyAlignment="1">
      <alignment horizontal="left" vertical="center" wrapText="1"/>
    </xf>
    <xf fontId="8" fillId="0" borderId="49" numFmtId="0" xfId="0" applyFont="1" applyBorder="1" applyAlignment="1">
      <alignment horizontal="left" vertical="center" wrapText="1"/>
    </xf>
    <xf fontId="8" fillId="0" borderId="49" numFmtId="9" xfId="0" applyNumberFormat="1" applyFont="1" applyBorder="1" applyAlignment="1">
      <alignment horizontal="center" vertical="center" wrapText="1"/>
    </xf>
    <xf fontId="8" fillId="0" borderId="45" numFmtId="2" xfId="0" applyNumberFormat="1" applyFont="1" applyBorder="1" applyAlignment="1" applyProtection="1">
      <alignment horizontal="center" vertical="center" wrapText="1"/>
      <protection locked="0"/>
    </xf>
    <xf fontId="8" fillId="0" borderId="46" numFmtId="2" xfId="0" applyNumberFormat="1" applyFont="1" applyBorder="1" applyAlignment="1" applyProtection="1">
      <alignment horizontal="center" vertical="center" wrapText="1"/>
      <protection locked="0"/>
    </xf>
    <xf fontId="8" fillId="0" borderId="50" numFmtId="0" xfId="0" applyFont="1" applyBorder="1" applyAlignment="1">
      <alignment horizontal="left" vertical="center" wrapText="1"/>
    </xf>
    <xf fontId="8" fillId="0" borderId="75" numFmtId="0" xfId="0" applyFont="1" applyBorder="1" applyAlignment="1">
      <alignment horizontal="left" vertical="center" wrapText="1"/>
    </xf>
    <xf fontId="8" fillId="5" borderId="76" numFmtId="2" xfId="0" applyNumberFormat="1" applyFont="1" applyFill="1" applyBorder="1" applyAlignment="1" applyProtection="1">
      <alignment horizontal="center" vertical="center" wrapText="1"/>
      <protection locked="0"/>
    </xf>
    <xf fontId="8" fillId="0" borderId="63" numFmtId="0" xfId="0" applyFont="1" applyBorder="1" applyAlignment="1">
      <alignment horizontal="left" vertical="center" wrapText="1"/>
    </xf>
    <xf fontId="8" fillId="0" borderId="64" numFmtId="0" xfId="0" applyFont="1" applyBorder="1" applyAlignment="1">
      <alignment horizontal="left" vertical="center" wrapText="1"/>
    </xf>
    <xf fontId="8" fillId="0" borderId="0" numFmtId="9" xfId="0" applyNumberFormat="1" applyFont="1" applyAlignment="1">
      <alignment horizontal="center" vertical="center" wrapText="1"/>
    </xf>
    <xf fontId="8" fillId="4" borderId="58" numFmtId="2" xfId="0" applyNumberFormat="1" applyFont="1" applyFill="1" applyBorder="1" applyAlignment="1" applyProtection="1">
      <alignment horizontal="center" vertical="center" wrapText="1"/>
      <protection locked="0"/>
    </xf>
    <xf fontId="8" fillId="4" borderId="47" numFmtId="2" xfId="0" applyNumberFormat="1" applyFont="1" applyFill="1" applyBorder="1" applyAlignment="1" applyProtection="1">
      <alignment horizontal="center" vertical="center" wrapText="1"/>
      <protection locked="0"/>
    </xf>
    <xf fontId="8" fillId="4" borderId="59" numFmtId="2" xfId="0" applyNumberFormat="1" applyFont="1" applyFill="1" applyBorder="1" applyAlignment="1" applyProtection="1">
      <alignment horizontal="center" vertical="center" wrapText="1"/>
      <protection locked="0"/>
    </xf>
    <xf fontId="8" fillId="4" borderId="50" numFmtId="2" xfId="0" applyNumberFormat="1" applyFont="1" applyFill="1" applyBorder="1" applyAlignment="1" applyProtection="1">
      <alignment horizontal="center" vertical="center" wrapText="1"/>
      <protection locked="0"/>
    </xf>
    <xf fontId="8" fillId="4" borderId="51" numFmtId="2" xfId="0" applyNumberFormat="1" applyFont="1" applyFill="1" applyBorder="1" applyAlignment="1" applyProtection="1">
      <alignment horizontal="center" vertical="center" wrapText="1"/>
      <protection locked="0"/>
    </xf>
    <xf fontId="8" fillId="4" borderId="75" numFmtId="2" xfId="0" applyNumberFormat="1" applyFont="1" applyFill="1" applyBorder="1" applyAlignment="1" applyProtection="1">
      <alignment horizontal="center" vertical="center" wrapText="1"/>
      <protection locked="0"/>
    </xf>
    <xf fontId="8" fillId="4" borderId="52" numFmtId="2" xfId="0" applyNumberFormat="1" applyFont="1" applyFill="1" applyBorder="1" applyAlignment="1" applyProtection="1">
      <alignment horizontal="center" vertical="center" wrapText="1"/>
      <protection locked="0"/>
    </xf>
    <xf fontId="8" fillId="4" borderId="53" numFmtId="2" xfId="0" applyNumberFormat="1" applyFont="1" applyFill="1" applyBorder="1" applyAlignment="1" applyProtection="1">
      <alignment horizontal="center" vertical="center" wrapText="1"/>
      <protection locked="0"/>
    </xf>
    <xf fontId="8" fillId="4" borderId="77" numFmtId="2" xfId="0" applyNumberFormat="1" applyFont="1" applyFill="1" applyBorder="1" applyAlignment="1" applyProtection="1">
      <alignment horizontal="center" vertical="center" wrapText="1"/>
      <protection locked="0"/>
    </xf>
    <xf fontId="8" fillId="5" borderId="78" numFmtId="2" xfId="0" applyNumberFormat="1" applyFont="1" applyFill="1" applyBorder="1" applyAlignment="1" applyProtection="1">
      <alignment horizontal="center" vertical="center" wrapText="1"/>
      <protection locked="0"/>
    </xf>
    <xf fontId="8" fillId="0" borderId="45" numFmtId="0" xfId="0" applyFont="1" applyBorder="1" applyAlignment="1">
      <alignment horizontal="left" vertical="center" wrapText="1"/>
    </xf>
    <xf fontId="8" fillId="0" borderId="73" numFmtId="0" xfId="0" applyFont="1" applyBorder="1" applyAlignment="1">
      <alignment horizontal="left" vertical="center" wrapText="1"/>
    </xf>
    <xf fontId="8" fillId="0" borderId="79" numFmtId="0" xfId="0" applyFont="1" applyBorder="1" applyAlignment="1">
      <alignment vertical="center"/>
    </xf>
    <xf fontId="8" fillId="0" borderId="52" numFmtId="0" xfId="0" applyFont="1" applyBorder="1" applyAlignment="1">
      <alignment horizontal="left" vertical="center" wrapText="1"/>
    </xf>
    <xf fontId="8" fillId="0" borderId="77" numFmtId="0" xfId="0" applyFont="1" applyBorder="1" applyAlignment="1">
      <alignment horizontal="left" vertical="center" wrapText="1"/>
    </xf>
    <xf fontId="8" fillId="0" borderId="56" numFmtId="9" xfId="0" applyNumberFormat="1" applyFont="1" applyBorder="1" applyAlignment="1">
      <alignment horizontal="center" vertical="center" wrapText="1"/>
    </xf>
    <xf fontId="8" fillId="4" borderId="78" numFmtId="2" xfId="0" applyNumberFormat="1" applyFont="1" applyFill="1" applyBorder="1" applyAlignment="1" applyProtection="1">
      <alignment horizontal="center" vertical="center" wrapText="1"/>
      <protection locked="0"/>
    </xf>
    <xf fontId="8" fillId="4" borderId="80" numFmtId="2" xfId="0" applyNumberFormat="1" applyFont="1" applyFill="1" applyBorder="1" applyAlignment="1" applyProtection="1">
      <alignment horizontal="center" vertical="center" wrapText="1"/>
      <protection locked="0"/>
    </xf>
    <xf fontId="8" fillId="4" borderId="81" numFmtId="2" xfId="0" applyNumberFormat="1" applyFont="1" applyFill="1" applyBorder="1" applyAlignment="1" applyProtection="1">
      <alignment horizontal="center" vertical="center" wrapText="1"/>
      <protection locked="0"/>
    </xf>
    <xf fontId="0" fillId="0" borderId="0" numFmtId="2" xfId="0" applyNumberFormat="1" applyAlignment="1">
      <alignment vertical="center" wrapText="1"/>
    </xf>
    <xf fontId="7" fillId="6" borderId="82" numFmtId="2" xfId="0" applyNumberFormat="1" applyFont="1" applyFill="1" applyBorder="1" applyAlignment="1">
      <alignment horizontal="left" vertical="center" wrapText="1"/>
    </xf>
    <xf fontId="7" fillId="6" borderId="43" numFmtId="2" xfId="0" applyNumberFormat="1" applyFont="1" applyFill="1" applyBorder="1" applyAlignment="1">
      <alignment horizontal="left" vertical="center" wrapText="1"/>
    </xf>
    <xf fontId="7" fillId="6" borderId="44" numFmtId="2" xfId="0" applyNumberFormat="1" applyFont="1" applyFill="1" applyBorder="1" applyAlignment="1">
      <alignment horizontal="left" vertical="center" wrapText="1"/>
    </xf>
    <xf fontId="7" fillId="6" borderId="83" numFmtId="2" xfId="0" applyNumberFormat="1" applyFont="1" applyFill="1" applyBorder="1" applyAlignment="1">
      <alignment horizontal="center" vertical="center" wrapText="1"/>
    </xf>
    <xf fontId="8" fillId="6" borderId="82" numFmtId="0" xfId="0" applyFont="1" applyFill="1" applyBorder="1" applyAlignment="1">
      <alignment horizontal="left" vertical="center" wrapText="1"/>
    </xf>
    <xf fontId="8" fillId="6" borderId="43" numFmtId="0" xfId="0" applyFont="1" applyFill="1" applyBorder="1" applyAlignment="1">
      <alignment horizontal="left" vertical="center" wrapText="1"/>
    </xf>
    <xf fontId="8" fillId="6" borderId="44" numFmtId="0" xfId="0" applyFont="1" applyFill="1" applyBorder="1" applyAlignment="1">
      <alignment horizontal="left" vertical="center" wrapText="1"/>
    </xf>
    <xf fontId="8" fillId="6" borderId="83" numFmtId="1" xfId="0" applyNumberFormat="1" applyFont="1" applyFill="1" applyBorder="1" applyAlignment="1">
      <alignment horizontal="center" vertical="center" wrapText="1"/>
    </xf>
    <xf fontId="8" fillId="6" borderId="41" numFmtId="1" xfId="0" applyNumberFormat="1" applyFont="1" applyFill="1" applyBorder="1" applyAlignment="1">
      <alignment horizontal="center" vertical="center" wrapText="1"/>
    </xf>
    <xf fontId="8" fillId="6" borderId="61" numFmtId="1" xfId="0" applyNumberFormat="1" applyFont="1" applyFill="1" applyBorder="1" applyAlignment="1">
      <alignment horizontal="center" vertical="center" wrapText="1"/>
    </xf>
    <xf fontId="0" fillId="2" borderId="0" numFmtId="0" xfId="0" applyFill="1" applyAlignment="1">
      <alignment vertical="center" wrapText="1"/>
    </xf>
    <xf fontId="11" fillId="0" borderId="0" numFmtId="0" xfId="0" applyFont="1" applyAlignment="1">
      <alignment horizontal="left" vertical="center"/>
    </xf>
    <xf fontId="1" fillId="0" borderId="0" numFmtId="0" xfId="0" applyFont="1" applyAlignment="1">
      <alignment horizontal="left" vertical="center"/>
    </xf>
    <xf fontId="1" fillId="0" borderId="0" numFmtId="4" xfId="0" applyNumberFormat="1" applyFont="1" applyAlignment="1">
      <alignment horizontal="right" vertical="center"/>
    </xf>
    <xf fontId="1" fillId="0" borderId="0" numFmt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pageBreakPreview" zoomScale="100" workbookViewId="0">
      <selection activeCell="H9" activeCellId="0" sqref="H9:Q9"/>
    </sheetView>
  </sheetViews>
  <sheetFormatPr defaultColWidth="9.140625" defaultRowHeight="12.75"/>
  <cols>
    <col customWidth="1" min="1" max="1" style="2" width="4.7109375"/>
    <col customWidth="1" min="2" max="2" style="1" width="43.5703125"/>
    <col customWidth="1" min="3" max="3" style="3" width="12.7109375"/>
    <col customWidth="1" min="4" max="5" style="3" width="4.7109375"/>
    <col customWidth="1" min="6" max="6" style="4" width="4.7109375"/>
    <col customWidth="1" min="7" max="14" style="1" width="4.7109375"/>
    <col customWidth="1" min="15" max="15" style="5" width="4.7109375"/>
    <col customWidth="1" min="16" max="16" style="1" width="4.7109375"/>
    <col customWidth="1" min="17" max="17" style="6" width="4.7109375"/>
    <col customWidth="1" min="18" max="23" style="1" width="4.7109375"/>
    <col min="24" max="16384" style="1" width="9.140625"/>
  </cols>
  <sheetData>
    <row r="1" ht="14.2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>
      <c r="A2" s="8"/>
      <c r="B2" s="8"/>
      <c r="C2" s="9"/>
      <c r="D2" s="9"/>
      <c r="E2" s="8"/>
      <c r="F2" s="8"/>
      <c r="G2" s="8"/>
      <c r="H2" s="8"/>
      <c r="I2" s="8"/>
      <c r="J2" s="8"/>
      <c r="K2" s="8"/>
      <c r="L2" s="8"/>
      <c r="M2" s="8"/>
    </row>
    <row r="3" s="10" customForma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3"/>
      <c r="P3" s="11" t="s">
        <v>2</v>
      </c>
      <c r="Q3" s="12"/>
      <c r="R3" s="13"/>
    </row>
    <row r="4" ht="30" customHeight="1">
      <c r="A4" s="14" t="s">
        <v>3</v>
      </c>
      <c r="B4" s="15"/>
      <c r="C4" s="15"/>
      <c r="D4" s="15"/>
      <c r="E4" s="15"/>
      <c r="F4" s="15"/>
      <c r="G4" s="15"/>
      <c r="H4" s="16"/>
      <c r="I4" s="16"/>
      <c r="J4" s="16"/>
      <c r="K4" s="16"/>
      <c r="L4" s="16"/>
      <c r="M4" s="16"/>
      <c r="N4" s="16"/>
      <c r="O4" s="17"/>
      <c r="P4" s="18"/>
      <c r="Q4" s="19"/>
      <c r="R4" s="20"/>
    </row>
    <row r="5" ht="55.700000000000003" customHeight="1">
      <c r="A5" s="21" t="s">
        <v>4</v>
      </c>
      <c r="B5" s="22"/>
      <c r="C5" s="23" t="s">
        <v>5</v>
      </c>
      <c r="D5" s="24"/>
      <c r="E5" s="25" t="s">
        <v>6</v>
      </c>
      <c r="F5" s="25"/>
      <c r="G5" s="26"/>
      <c r="H5" s="8"/>
      <c r="I5" s="8"/>
      <c r="J5" s="8"/>
      <c r="K5" s="8"/>
      <c r="L5" s="8"/>
      <c r="M5" s="8"/>
    </row>
    <row r="6">
      <c r="A6" s="27"/>
      <c r="B6" s="28"/>
      <c r="C6" s="29"/>
      <c r="D6" s="30"/>
      <c r="E6" s="31">
        <v>2</v>
      </c>
      <c r="F6" s="31"/>
      <c r="G6" s="32"/>
      <c r="H6" s="8"/>
      <c r="I6" s="8"/>
      <c r="J6" s="8"/>
      <c r="K6" s="8"/>
      <c r="L6" s="8"/>
      <c r="M6" s="8"/>
    </row>
    <row r="7">
      <c r="A7" s="33"/>
    </row>
    <row r="8" s="34" customFormat="1" ht="52.5" customHeight="1">
      <c r="A8" s="35" t="s">
        <v>7</v>
      </c>
      <c r="B8" s="36" t="s">
        <v>8</v>
      </c>
      <c r="C8" s="37" t="s">
        <v>9</v>
      </c>
      <c r="D8" s="38"/>
      <c r="E8" s="39"/>
      <c r="F8" s="40"/>
      <c r="H8" s="34"/>
      <c r="I8" s="34"/>
      <c r="J8" s="34"/>
      <c r="K8" s="34"/>
      <c r="L8" s="34"/>
      <c r="M8" s="34"/>
      <c r="N8" s="34"/>
      <c r="O8" s="34"/>
      <c r="P8" s="34"/>
      <c r="Q8" s="34"/>
    </row>
    <row r="9">
      <c r="A9" s="41">
        <v>1</v>
      </c>
      <c r="B9" s="42" t="s">
        <v>10</v>
      </c>
      <c r="C9" s="43"/>
      <c r="D9" s="44"/>
      <c r="E9" s="45"/>
      <c r="H9" s="46"/>
      <c r="I9" s="46"/>
      <c r="J9" s="46"/>
      <c r="K9" s="46"/>
      <c r="L9" s="46"/>
      <c r="M9" s="46"/>
      <c r="N9" s="46"/>
      <c r="O9" s="46"/>
      <c r="P9" s="46"/>
      <c r="Q9" s="46"/>
      <c r="R9" s="34"/>
    </row>
    <row r="10">
      <c r="A10" s="41">
        <v>2</v>
      </c>
      <c r="B10" s="47" t="s">
        <v>11</v>
      </c>
      <c r="C10" s="43"/>
      <c r="D10" s="44"/>
      <c r="E10" s="45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34"/>
    </row>
    <row r="11" s="48" customFormat="1">
      <c r="A11" s="41">
        <v>3</v>
      </c>
      <c r="B11" s="47" t="s">
        <v>12</v>
      </c>
      <c r="C11" s="43"/>
      <c r="D11" s="44"/>
      <c r="E11" s="45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34"/>
    </row>
    <row r="12">
      <c r="A12" s="41">
        <v>4</v>
      </c>
      <c r="B12" s="47" t="s">
        <v>13</v>
      </c>
      <c r="C12" s="43"/>
      <c r="D12" s="44"/>
      <c r="E12" s="45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34"/>
    </row>
    <row r="13">
      <c r="A13" s="41">
        <v>5</v>
      </c>
      <c r="B13" s="47" t="s">
        <v>14</v>
      </c>
      <c r="C13" s="49"/>
      <c r="D13" s="50"/>
      <c r="E13" s="45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34"/>
    </row>
    <row r="14">
      <c r="A14" s="41">
        <v>6</v>
      </c>
      <c r="B14" s="47" t="s">
        <v>15</v>
      </c>
      <c r="C14" s="51"/>
      <c r="D14" s="52"/>
      <c r="E14" s="45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34"/>
    </row>
    <row r="15">
      <c r="A15" s="41">
        <v>7</v>
      </c>
      <c r="B15" s="47" t="s">
        <v>16</v>
      </c>
      <c r="C15" s="49"/>
      <c r="D15" s="50"/>
      <c r="E15" s="45"/>
      <c r="M15" s="53"/>
      <c r="N15" s="53"/>
      <c r="O15" s="53"/>
      <c r="P15" s="53"/>
      <c r="Q15" s="53"/>
      <c r="R15" s="53"/>
    </row>
    <row r="16">
      <c r="A16" s="41">
        <v>8</v>
      </c>
      <c r="B16" s="47" t="s">
        <v>17</v>
      </c>
      <c r="C16" s="51"/>
      <c r="D16" s="52"/>
      <c r="E16" s="45"/>
      <c r="P16" s="3"/>
    </row>
    <row r="17">
      <c r="A17" s="41">
        <v>9</v>
      </c>
      <c r="B17" s="47" t="s">
        <v>18</v>
      </c>
      <c r="C17" s="49"/>
      <c r="D17" s="50"/>
      <c r="E17" s="45"/>
      <c r="P17" s="3"/>
    </row>
    <row r="18">
      <c r="A18" s="41">
        <v>10</v>
      </c>
      <c r="B18" s="47" t="s">
        <v>19</v>
      </c>
      <c r="C18" s="51"/>
      <c r="D18" s="52"/>
      <c r="E18" s="45"/>
      <c r="P18" s="3"/>
    </row>
    <row r="19">
      <c r="A19" s="41">
        <v>11</v>
      </c>
      <c r="B19" s="47" t="s">
        <v>20</v>
      </c>
      <c r="C19" s="49"/>
      <c r="D19" s="50"/>
      <c r="E19" s="45"/>
      <c r="P19" s="3"/>
    </row>
    <row r="20">
      <c r="A20" s="41">
        <v>12</v>
      </c>
      <c r="B20" s="47" t="s">
        <v>21</v>
      </c>
      <c r="C20" s="51"/>
      <c r="D20" s="52"/>
      <c r="E20" s="45"/>
      <c r="P20" s="3"/>
    </row>
    <row r="21">
      <c r="A21" s="41">
        <v>13</v>
      </c>
      <c r="B21" s="47" t="s">
        <v>22</v>
      </c>
      <c r="C21" s="49"/>
      <c r="D21" s="50"/>
      <c r="E21" s="45"/>
      <c r="P21" s="3"/>
    </row>
    <row r="22">
      <c r="A22" s="41">
        <v>14</v>
      </c>
      <c r="B22" s="47" t="s">
        <v>23</v>
      </c>
      <c r="C22" s="51"/>
      <c r="D22" s="52"/>
      <c r="E22" s="45"/>
      <c r="P22" s="3"/>
    </row>
    <row r="23">
      <c r="A23" s="54">
        <v>15</v>
      </c>
      <c r="B23" s="47" t="s">
        <v>24</v>
      </c>
      <c r="C23" s="49"/>
      <c r="D23" s="50"/>
      <c r="E23" s="45"/>
      <c r="P23" s="3"/>
    </row>
    <row r="24">
      <c r="A24" s="54">
        <v>16</v>
      </c>
      <c r="B24" s="47" t="s">
        <v>25</v>
      </c>
      <c r="C24" s="49"/>
      <c r="D24" s="50"/>
      <c r="E24" s="45"/>
      <c r="P24" s="3"/>
    </row>
    <row r="25">
      <c r="A25" s="54">
        <v>17</v>
      </c>
      <c r="B25" s="47" t="s">
        <v>26</v>
      </c>
      <c r="C25" s="49"/>
      <c r="D25" s="50"/>
      <c r="E25" s="45"/>
      <c r="P25" s="3"/>
    </row>
    <row r="26">
      <c r="A26" s="54">
        <v>18</v>
      </c>
      <c r="B26" s="47" t="s">
        <v>27</v>
      </c>
      <c r="C26" s="49"/>
      <c r="D26" s="50"/>
      <c r="E26" s="45"/>
      <c r="P26" s="3"/>
    </row>
    <row r="27">
      <c r="A27" s="54">
        <v>19</v>
      </c>
      <c r="B27" s="47" t="s">
        <v>28</v>
      </c>
      <c r="C27" s="49"/>
      <c r="D27" s="50"/>
      <c r="E27" s="45"/>
      <c r="P27" s="3"/>
    </row>
    <row r="28">
      <c r="A28" s="55">
        <v>20</v>
      </c>
      <c r="B28" s="56" t="s">
        <v>29</v>
      </c>
      <c r="C28" s="57"/>
      <c r="D28" s="58"/>
      <c r="E28" s="45"/>
      <c r="P28" s="3"/>
    </row>
    <row r="30">
      <c r="A30" s="59" t="s">
        <v>30</v>
      </c>
      <c r="B30" s="60"/>
      <c r="C30" s="61"/>
      <c r="D30" s="62" t="s">
        <v>31</v>
      </c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4"/>
    </row>
    <row r="31" s="65" customFormat="1">
      <c r="A31" s="66" t="s">
        <v>32</v>
      </c>
      <c r="B31" s="67"/>
      <c r="C31" s="67"/>
      <c r="D31" s="68">
        <f>A9</f>
        <v>1</v>
      </c>
      <c r="E31" s="69">
        <f>A10</f>
        <v>2</v>
      </c>
      <c r="F31" s="69">
        <f>A11</f>
        <v>3</v>
      </c>
      <c r="G31" s="69">
        <f>A12</f>
        <v>4</v>
      </c>
      <c r="H31" s="69">
        <f>A13</f>
        <v>5</v>
      </c>
      <c r="I31" s="69">
        <f>A14</f>
        <v>6</v>
      </c>
      <c r="J31" s="69">
        <f>A15</f>
        <v>7</v>
      </c>
      <c r="K31" s="69">
        <f>A16</f>
        <v>8</v>
      </c>
      <c r="L31" s="69">
        <f>A17</f>
        <v>9</v>
      </c>
      <c r="M31" s="69">
        <f>A18</f>
        <v>10</v>
      </c>
      <c r="N31" s="69">
        <f>A19</f>
        <v>11</v>
      </c>
      <c r="O31" s="69">
        <f>A20</f>
        <v>12</v>
      </c>
      <c r="P31" s="69">
        <f>A21</f>
        <v>13</v>
      </c>
      <c r="Q31" s="69">
        <f>A22</f>
        <v>14</v>
      </c>
      <c r="R31" s="69">
        <f>A23</f>
        <v>15</v>
      </c>
      <c r="S31" s="69">
        <f>A24</f>
        <v>16</v>
      </c>
      <c r="T31" s="69">
        <f>A25</f>
        <v>17</v>
      </c>
      <c r="U31" s="69">
        <f>A26</f>
        <v>18</v>
      </c>
      <c r="V31" s="69">
        <f>A27</f>
        <v>19</v>
      </c>
      <c r="W31" s="70">
        <f>A28</f>
        <v>20</v>
      </c>
    </row>
    <row r="32" s="4" customFormat="1">
      <c r="A32" s="71" t="s">
        <v>33</v>
      </c>
      <c r="B32" s="72"/>
      <c r="C32" s="73"/>
      <c r="D32" s="74" t="e">
        <f>IF(MIN($C$9:$C$28)&lt;$C$6,IF((C9/$C$6)&gt;0,IF((C9/$C$6)&gt;1,IF(C9=MAX($C$9:$C$28),1,((MAX($C$9:$C$28)-C9)/(MAX($C$9:$C$28)-$C$6))+1),IF((MIN($C$9:$C$28)/$C$6)&lt;0.7,IF(C9=MIN($C$9:$C$28),5,(($C$6-C9)*3/($C$6-MIN($C$9:$C$28))+2)),(($C$6-C9)/($C$6)*10)+2)),""),IF((C9/$C$6)&gt;0,IF(C9=MAX($C$9:$C$28),2,((MAX($C$9:$C$28)-C9)*2/(MAX($C$9:$C$28)-$C$6))+1),""))</f>
        <v>#DIV/0!</v>
      </c>
      <c r="E32" s="75" t="e">
        <f>IF(MIN($C$9:$C$28)&lt;$C$6,IF((C10/$C$6)&gt;0,IF((C10/$C$6)&gt;1,IF(C10=MAX($C$9:$C$28),1,((MAX($C$9:$C$28)-C10)/(MAX($C$9:$C$28)-$C$6))+1),IF((MIN($C$9:$C$28)/$C$6)&lt;0.7,IF(C10=MIN($C$9:$C$28),5,(($C$6-C10)*3/($C$6-MIN($C$9:$C$28))+2)),(($C$6-C10)/($C$6)*10)+2)),""),IF((C10/$C$6)&gt;0,IF(C10=MAX($C$9:$C$28),2,((MAX($C$9:$C$28)-C10)*2/(MAX($C$9:$C$28)-$C$6))+1),""))</f>
        <v>#DIV/0!</v>
      </c>
      <c r="F32" s="75" t="e">
        <f>IF(MIN($C$9:$C$28)&lt;$C$6,IF((C11/$C$6)&gt;0,IF((C11/$C$6)&gt;1,IF(C11=MAX($C$9:$C$28),1,((MAX($C$9:$C$28)-C11)/(MAX($C$9:$C$28)-$C$6))+1),IF((MIN($C$9:$C$28)/$C$6)&lt;0.7,IF(C11=MIN($C$9:$C$28),5,(($C$6-C11)*3/($C$6-MIN($C$9:$C$28))+2)),(($C$6-C11)/($C$6)*10)+2)),""),IF((C11/$C$6)&gt;0,IF(C11=MAX($C$9:$C$28),2,((MAX($C$9:$C$28)-C11)*2/(MAX($C$9:$C$28)-$C$6))+1),""))</f>
        <v>#DIV/0!</v>
      </c>
      <c r="G32" s="75" t="e">
        <f>IF(MIN($C$9:$C$28)&lt;$C$6,IF((C12/$C$6)&gt;0,IF((C12/$C$6)&gt;1,IF(C12=MAX($C$9:$C$28),1,((MAX($C$9:$C$28)-C12)/(MAX($C$9:$C$28)-$C$6))+1),IF((MIN($C$9:$C$28)/$C$6)&lt;0.7,IF(C12=MIN($C$9:$C$28),5,(($C$6-C12)*3/($C$6-MIN($C$9:$C$28))+2)),(($C$6-C12)/($C$6)*10)+2)),""),IF((C12/$C$6)&gt;0,IF(C12=MAX($C$9:$C$28),2,((MAX($C$9:$C$28)-C12)*2/(MAX($C$9:$C$28)-$C$6))+1),""))</f>
        <v>#DIV/0!</v>
      </c>
      <c r="H32" s="75" t="e">
        <f>IF(MIN($C$9:$C$28)&lt;$C$6,IF((C13/$C$6)&gt;0,IF((C13/$C$6)&gt;1,IF(C13=MAX($C$9:$C$28),1,((MAX($C$9:$C$28)-C13)/(MAX($C$9:$C$28)-$C$6))+1),IF((MIN($C$9:$C$28)/$C$6)&lt;0.7,IF(C13=MIN($C$9:$C$28),5,(($C$6-C13)*3/($C$6-MIN($C$9:$C$28))+2)),(($C$6-C13)/($C$6)*10)+2)),""),IF((C13/$C$6)&gt;0,IF(C13=MAX($C$9:$C$28),2,((MAX($C$9:$C$28)-C13)*2/(MAX($C$9:$C$28)-$C$6))+1),""))</f>
        <v>#DIV/0!</v>
      </c>
      <c r="I32" s="75" t="e">
        <f>IF(MIN($C$9:$C$28)&lt;$C$6,IF((C14/$C$6)&gt;0,IF((C14/$C$6)&gt;1,IF(C14=MAX($C$9:$C$28),1,((MAX($C$9:$C$28)-C14)/(MAX($C$9:$C$28)-$C$6))+1),IF((MIN($C$9:$C$28)/$C$6)&lt;0.7,IF(C14=MIN($C$9:$C$28),5,(($C$6-C14)*3/($C$6-MIN($C$9:$C$28))+2)),(($C$6-C14)/($C$6)*10)+2)),""),IF((C14/$C$6)&gt;0,IF(C14=MAX($C$9:$C$28),2,((MAX($C$9:$C$28)-C14)*2/(MAX($C$9:$C$28)-$C$6))+1),""))</f>
        <v>#DIV/0!</v>
      </c>
      <c r="J32" s="75" t="e">
        <f>IF(MIN($C$9:$C$28)&lt;$C$6,IF((C15/$C$6)&gt;0,IF((C15/$C$6)&gt;1,IF(C15=MAX($C$9:$C$28),1,((MAX($C$9:$C$28)-C15)/(MAX($C$9:$C$28)-$C$6))+1),IF((MIN($C$9:$C$28)/$C$6)&lt;0.7,IF(C15=MIN($C$9:$C$28),5,(($C$6-C15)*3/($C$6-MIN($C$9:$C$28))+2)),(($C$6-C15)/($C$6)*10)+2)),""),IF((C15/$C$6)&gt;0,IF(C15=MAX($C$9:$C$28),2,((MAX($C$9:$C$28)-C15)*2/(MAX($C$9:$C$28)-$C$6))+1),""))</f>
        <v>#DIV/0!</v>
      </c>
      <c r="K32" s="75" t="e">
        <f>IF(MIN($C$9:$C$28)&lt;$C$6,IF((C16/$C$6)&gt;0,IF((C16/$C$6)&gt;1,IF(C16=MAX($C$9:$C$28),1,((MAX($C$9:$C$28)-C16)/(MAX($C$9:$C$28)-$C$6))+1),IF((MIN($C$9:$C$28)/$C$6)&lt;0.7,IF(C16=MIN($C$9:$C$28),5,(($C$6-C16)*3/($C$6-MIN($C$9:$C$28))+2)),(($C$6-C16)/($C$6)*10)+2)),""),IF((C16/$C$6)&gt;0,IF(C16=MAX($C$9:$C$28),2,((MAX($C$9:$C$28)-C16)*2/(MAX($C$9:$C$28)-$C$6))+1),""))</f>
        <v>#DIV/0!</v>
      </c>
      <c r="L32" s="75" t="e">
        <f>IF(MIN($C$9:$C$28)&lt;$C$6,IF((C17/$C$6)&gt;0,IF((C17/$C$6)&gt;1,IF(C17=MAX($C$9:$C$28),1,((MAX($C$9:$C$28)-C17)/(MAX($C$9:$C$28)-$C$6))+1),IF((MIN($C$9:$C$28)/$C$6)&lt;0.7,IF(C17=MIN($C$9:$C$28),5,(($C$6-C17)*3/($C$6-MIN($C$9:$C$28))+2)),(($C$6-C17)/($C$6)*10)+2)),""),IF((C17/$C$6)&gt;0,IF(C17=MAX($C$9:$C$28),2,((MAX($C$9:$C$28)-C17)*2/(MAX($C$9:$C$28)-$C$6))+1),""))</f>
        <v>#DIV/0!</v>
      </c>
      <c r="M32" s="75" t="e">
        <f>IF(MIN($C$9:$C$28)&lt;$C$6,IF((C18/$C$6)&gt;0,IF((C18/$C$6)&gt;1,IF(C18=MAX($C$9:$C$28),1,((MAX($C$9:$C$28)-C18)/(MAX($C$9:$C$28)-$C$6))+1),IF((MIN($C$9:$C$28)/$C$6)&lt;0.7,IF(C18=MIN($C$9:$C$28),5,(($C$6-C18)*3/($C$6-MIN($C$9:$C$28))+2)),(($C$6-C18)/($C$6)*10)+2)),""),IF((C18/$C$6)&gt;0,IF(C18=MAX($C$9:$C$28),2,((MAX($C$9:$C$28)-C18)*2/(MAX($C$9:$C$28)-$C$6))+1),""))</f>
        <v>#DIV/0!</v>
      </c>
      <c r="N32" s="75" t="e">
        <f>IF(MIN($C$9:$C$28)&lt;$C$6,IF((C19/$C$6)&gt;0,IF((C19/$C$6)&gt;1,IF(C19=MAX($C$9:$C$28),1,((MAX($C$9:$C$28)-C19)/(MAX($C$9:$C$28)-$C$6))+1),IF((MIN($C$9:$C$28)/$C$6)&lt;0.7,IF(C19=MIN($C$9:$C$28),5,(($C$6-C19)*3/($C$6-MIN($C$9:$C$28))+2)),(($C$6-C19)/($C$6)*10)+2)),""),IF((C19/$C$6)&gt;0,IF(C19=MAX($C$9:$C$28),2,((MAX($C$9:$C$28)-C19)*2/(MAX($C$9:$C$28)-$C$6))+1),""))</f>
        <v>#DIV/0!</v>
      </c>
      <c r="O32" s="75" t="e">
        <f>IF(MIN($C$9:$C$28)&lt;$C$6,IF((C20/$C$6)&gt;0,IF((C20/$C$6)&gt;1,IF(C20=MAX($C$9:$C$28),1,((MAX($C$9:$C$28)-C20)/(MAX($C$9:$C$28)-$C$6))+1),IF((MIN($C$9:$C$28)/$C$6)&lt;0.7,IF(C20=MIN($C$9:$C$28),5,(($C$6-C20)*3/($C$6-MIN($C$9:$C$28))+2)),(($C$6-C20)/($C$6)*10)+2)),""),IF((C20/$C$6)&gt;0,IF(C20=MAX($C$9:$C$28),2,((MAX($C$9:$C$28)-C20)*2/(MAX($C$9:$C$28)-$C$6))+1),""))</f>
        <v>#DIV/0!</v>
      </c>
      <c r="P32" s="75" t="e">
        <f>IF(MIN($C$9:$C$28)&lt;$C$6,IF((C21/$C$6)&gt;0,IF((C21/$C$6)&gt;1,IF(C21=MAX($C$9:$C$28),1,((MAX($C$9:$C$28)-C21)/(MAX($C$9:$C$28)-$C$6))+1),IF((MIN($C$9:$C$28)/$C$6)&lt;0.7,IF(C21=MIN($C$9:$C$28),5,(($C$6-C21)*3/($C$6-MIN($C$9:$C$28))+2)),(($C$6-C21)/($C$6)*10)+2)),""),IF((C21/$C$6)&gt;0,IF(C21=MAX($C$9:$C$28),2,((MAX($C$9:$C$28)-C21)*2/(MAX($C$9:$C$28)-$C$6))+1),""))</f>
        <v>#DIV/0!</v>
      </c>
      <c r="Q32" s="75" t="e">
        <f>IF(MIN($C$9:$C$28)&lt;$C$6,IF((C22/$C$6)&gt;0,IF((C22/$C$6)&gt;1,IF(C22=MAX($C$9:$C$28),1,((MAX($C$9:$C$28)-C22)/(MAX($C$9:$C$28)-$C$6))+1),IF((MIN($C$9:$C$28)/$C$6)&lt;0.7,IF(C22=MIN($C$9:$C$28),5,(($C$6-C22)*3/($C$6-MIN($C$9:$C$28))+2)),(($C$6-C22)/($C$6)*10)+2)),""),IF((C22/$C$6)&gt;0,IF(C22=MAX($C$9:$C$28),2,((MAX($C$9:$C$28)-C22)*2/(MAX($C$9:$C$28)-$C$6))+1),""))</f>
        <v>#DIV/0!</v>
      </c>
      <c r="R32" s="75" t="e">
        <f>IF(MIN($C$9:$C$28)&lt;$C$6,IF((C23/$C$6)&gt;0,IF((C23/$C$6)&gt;1,IF(C23=MAX($C$9:$C$28),1,((MAX($C$9:$C$28)-C23)/(MAX($C$9:$C$28)-$C$6))+1),IF((MIN($C$9:$C$28)/$C$6)&lt;0.7,IF(C23=MIN($C$9:$C$28),5,(($C$6-C23)*3/($C$6-MIN($C$9:$C$28))+2)),(($C$6-C23)/($C$6)*10)+2)),""),IF((C23/$C$6)&gt;0,IF(C23=MAX($C$9:$C$28),2,((MAX($C$9:$C$28)-C23)*2/(MAX($C$9:$C$28)-$C$6))+1),""))</f>
        <v>#DIV/0!</v>
      </c>
      <c r="S32" s="75" t="e">
        <f>IF(MIN($C$9:$C$28)&lt;$C$6,IF((C24/$C$6)&gt;0,IF((C24/$C$6)&gt;1,IF(C24=MAX($C$9:$C$28),1,((MAX($C$9:$C$28)-C24)/(MAX($C$9:$C$28)-$C$6))+1),IF((MIN($C$9:$C$28)/$C$6)&lt;0.7,IF(C24=MIN($C$9:$C$28),5,(($C$6-C24)*3/($C$6-MIN($C$9:$C$28))+2)),(($C$6-C24)/($C$6)*10)+2)),""),IF((C24/$C$6)&gt;0,IF(C24=MAX($C$9:$C$28),2,((MAX($C$9:$C$28)-C24)*2/(MAX($C$9:$C$28)-$C$6))+1),""))</f>
        <v>#DIV/0!</v>
      </c>
      <c r="T32" s="75" t="e">
        <f>IF(MIN($C$9:$C$28)&lt;$C$6,IF((C25/$C$6)&gt;0,IF((C25/$C$6)&gt;1,IF(C25=MAX($C$9:$C$28),1,((MAX($C$9:$C$28)-C25)/(MAX($C$9:$C$28)-$C$6))+1),IF((MIN($C$9:$C$28)/$C$6)&lt;0.7,IF(C25=MIN($C$9:$C$28),5,(($C$6-C25)*3/($C$6-MIN($C$9:$C$28))+2)),(($C$6-C25)/($C$6)*10)+2)),""),IF((C25/$C$6)&gt;0,IF(C25=MAX($C$9:$C$28),2,((MAX($C$9:$C$28)-C25)*2/(MAX($C$9:$C$28)-$C$6))+1),""))</f>
        <v>#DIV/0!</v>
      </c>
      <c r="U32" s="75" t="e">
        <f>IF(MIN($C$9:$C$28)&lt;$C$6,IF((C26/$C$6)&gt;0,IF((C26/$C$6)&gt;1,IF(C26=MAX($C$9:$C$28),1,((MAX($C$9:$C$28)-C26)/(MAX($C$9:$C$28)-$C$6))+1),IF((MIN($C$9:$C$28)/$C$6)&lt;0.7,IF(C26=MIN($C$9:$C$28),5,(($C$6-C26)*3/($C$6-MIN($C$9:$C$28))+2)),(($C$6-C26)/($C$6)*10)+2)),""),IF((C26/$C$6)&gt;0,IF(C26=MAX($C$9:$C$28),2,((MAX($C$9:$C$28)-C26)*2/(MAX($C$9:$C$28)-$C$6))+1),""))</f>
        <v>#DIV/0!</v>
      </c>
      <c r="V32" s="75" t="e">
        <f>IF(MIN($C$9:$C$28)&lt;$C$6,IF((C27/$C$6)&gt;0,IF((C27/$C$6)&gt;1,IF(C27=MAX($C$9:$C$28),1,((MAX($C$9:$C$28)-C27)/(MAX($C$9:$C$28)-$C$6))+1),IF((MIN($C$9:$C$28)/$C$6)&lt;0.7,IF(C27=MIN($C$9:$C$28),5,(($C$6-C27)*3/($C$6-MIN($C$9:$C$28))+2)),(($C$6-C27)/($C$6)*10)+2)),""),IF((C27/$C$6)&gt;0,IF(C27=MAX($C$9:$C$28),2,((MAX($C$9:$C$28)-C27)*2/(MAX($C$9:$C$28)-$C$6))+1),""))</f>
        <v>#DIV/0!</v>
      </c>
      <c r="W32" s="76" t="e">
        <f>IF(MIN($C$9:$C$28)&lt;$C$6,IF((C28/$C$6)&gt;0,IF((C28/$C$6)&gt;1,IF(C28=MAX($C$9:$C$28),1,((MAX($C$9:$C$28)-C28)/(MAX($C$9:$C$28)-$C$6))+1),IF((MIN($C$9:$C$28)/$C$6)&lt;0.7,IF(C28=MIN($C$9:$C$28),5,(($C$6-C28)*3/($C$6-MIN($C$9:$C$28))+2)),(($C$6-C28)/($C$6)*10)+2)),""),IF((C28/$C$6)&gt;0,IF(C28=MAX($C$9:$C$28),2,((MAX($C$9:$C$28)-C28)*2/(MAX($C$9:$C$28)-$C$6))+1),""))</f>
        <v>#DIV/0!</v>
      </c>
    </row>
    <row r="33">
      <c r="A33" s="8"/>
      <c r="B33" s="8"/>
      <c r="C33" s="9"/>
    </row>
    <row r="34">
      <c r="A34" s="77" t="s">
        <v>34</v>
      </c>
      <c r="B34" s="78"/>
      <c r="C34" s="79"/>
    </row>
    <row r="35">
      <c r="A35" s="8"/>
      <c r="B35" s="8"/>
      <c r="C35" s="9"/>
    </row>
    <row r="36">
      <c r="A36" s="78" t="s">
        <v>35</v>
      </c>
      <c r="B36" s="78"/>
      <c r="C36" s="9"/>
    </row>
    <row r="37">
      <c r="A37" s="8"/>
      <c r="B37" s="8"/>
      <c r="C37" s="9"/>
    </row>
    <row r="38">
      <c r="A38" s="80" t="s">
        <v>36</v>
      </c>
      <c r="B38" s="80"/>
      <c r="C38" s="9"/>
    </row>
  </sheetData>
  <mergeCells count="44">
    <mergeCell ref="A1:R1"/>
    <mergeCell ref="A3:O3"/>
    <mergeCell ref="P3:R3"/>
    <mergeCell ref="A4:O4"/>
    <mergeCell ref="P4:R4"/>
    <mergeCell ref="A5:B5"/>
    <mergeCell ref="C5:D5"/>
    <mergeCell ref="E5:G5"/>
    <mergeCell ref="A6:B6"/>
    <mergeCell ref="C6:D6"/>
    <mergeCell ref="E6:G6"/>
    <mergeCell ref="C8:D8"/>
    <mergeCell ref="H8:Q8"/>
    <mergeCell ref="C9:D9"/>
    <mergeCell ref="H9:Q9"/>
    <mergeCell ref="C10:D10"/>
    <mergeCell ref="H10:Q10"/>
    <mergeCell ref="C11:D11"/>
    <mergeCell ref="H11:Q11"/>
    <mergeCell ref="C12:D12"/>
    <mergeCell ref="H12:Q12"/>
    <mergeCell ref="C13:D13"/>
    <mergeCell ref="H13:Q13"/>
    <mergeCell ref="C14:D14"/>
    <mergeCell ref="H14:Q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A30:C30"/>
    <mergeCell ref="D30:W30"/>
    <mergeCell ref="A31:C31"/>
    <mergeCell ref="A32:C32"/>
    <mergeCell ref="A38:B38"/>
  </mergeCells>
  <printOptions headings="0" gridLines="0"/>
  <pageMargins left="0.39370078740157477" right="0.39370078740157477" top="0.39370078740157477" bottom="0.98425196850393704" header="0.51181102362204722" footer="0.51181102362204722"/>
  <pageSetup paperSize="9" scale="82" fitToWidth="1" fitToHeight="1" pageOrder="downThenOver" orientation="landscape" usePrinterDefaults="1" blackAndWhite="0" draft="0" cellComments="none" useFirstPageNumber="0" errors="displayed" horizontalDpi="600" verticalDpi="600" copies="1"/>
  <headerFooter/>
  <extLst>
    <ext xmlns:x14="http://schemas.microsoft.com/office/spreadsheetml/2009/9/main" uri="{CCE6A557-97BC-4b89-ADB6-D9C93CAAB3DF}">
      <x14:dataValidations xmlns:xm="http://schemas.microsoft.com/office/excel/2006/main" count="1" disablePrompts="0">
        <x14:dataValidation xr:uid="{00870044-00B1-4197-B7FE-00AA00970052}" type="list" allowBlank="1" errorStyle="stop" imeMode="noControl" operator="between" showDropDown="0" showErrorMessage="1" showInputMessage="1">
          <x14:formula1>
            <xm:f>Балл</xm:f>
          </x14:formula1>
          <xm:sqref>D32:W32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28" zoomScale="85" workbookViewId="0">
      <selection activeCell="B34" activeCellId="0" sqref="B34:C34"/>
    </sheetView>
  </sheetViews>
  <sheetFormatPr defaultColWidth="9.140625" defaultRowHeight="12.75"/>
  <cols>
    <col min="1" max="1" style="81" width="9.140625"/>
    <col customWidth="1" min="2" max="2" style="81" width="4.7109375"/>
    <col customWidth="1" min="3" max="3" style="82" width="61.42578125"/>
    <col customWidth="1" min="4" max="5" style="82" width="9.7109375"/>
    <col customWidth="1" min="6" max="6" style="83" width="9.28515625"/>
    <col customWidth="1" min="7" max="7" style="81" width="9.28515625"/>
    <col customWidth="1" min="8" max="8" style="81" width="7.85546875"/>
    <col customWidth="1" min="9" max="9" style="81" width="7.7109375"/>
    <col customWidth="1" min="10" max="10" style="81" width="8.5703125"/>
    <col customWidth="1" min="11" max="11" style="81" width="7.7109375"/>
    <col customWidth="1" min="12" max="12" style="81" width="5.5703125"/>
    <col customWidth="1" min="13" max="13" style="81" width="5.7109375"/>
    <col customWidth="1" min="14" max="15" style="81" width="5.5703125"/>
    <col customWidth="1" min="16" max="16" style="81" width="5.42578125"/>
    <col customWidth="1" min="17" max="18" style="81" width="5.7109375"/>
    <col customWidth="1" min="19" max="19" style="81" width="5.85546875"/>
    <col customWidth="1" min="20" max="21" style="81" width="6"/>
    <col customWidth="1" min="22" max="22" style="81" width="7.5703125"/>
    <col customWidth="1" min="23" max="23" style="81" width="5.7109375"/>
    <col customWidth="1" min="24" max="24" style="81" width="5.85546875"/>
    <col customWidth="1" min="25" max="25" style="81" width="5.42578125"/>
    <col customWidth="1" min="26" max="26" style="81" width="5.28515625"/>
    <col min="27" max="29" style="81" width="9.140625"/>
    <col customWidth="1" min="30" max="30" style="81" width="5.42578125"/>
    <col customWidth="1" hidden="1" min="31" max="31" style="81" width="0.42578125"/>
    <col customWidth="1" min="32" max="32" style="81" width="0.42578125"/>
    <col min="33" max="16384" style="81" width="9.140625"/>
  </cols>
  <sheetData>
    <row r="1" s="10" customFormat="1" ht="42.600000000000001" customHeight="1">
      <c r="B1" s="84" t="s">
        <v>37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6"/>
      <c r="AB1" s="86"/>
      <c r="AC1" s="86"/>
      <c r="AD1" s="87"/>
      <c r="AE1" s="87"/>
      <c r="AF1" s="87"/>
    </row>
    <row r="2" s="10" customFormat="1" ht="42.600000000000001" customHeight="1">
      <c r="B2" s="88" t="s">
        <v>38</v>
      </c>
      <c r="C2" s="89"/>
      <c r="D2" s="90" t="str">
        <f>Коммерческая!C5</f>
        <v xml:space="preserve">Начальная (максимальная) цена договора, в руб, без НДС</v>
      </c>
      <c r="E2" s="91"/>
      <c r="F2" s="91"/>
      <c r="G2" s="92"/>
      <c r="H2" s="93"/>
      <c r="I2" s="93"/>
      <c r="J2" s="93"/>
      <c r="K2" s="93"/>
      <c r="L2" s="93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6"/>
      <c r="AB2" s="86"/>
      <c r="AC2" s="86"/>
      <c r="AD2" s="87"/>
      <c r="AE2" s="87"/>
      <c r="AF2" s="87"/>
    </row>
    <row r="3" s="10" customFormat="1" ht="92.650000000000006" customHeight="1">
      <c r="B3" s="94" t="s">
        <v>39</v>
      </c>
      <c r="C3" s="95"/>
      <c r="D3" s="96">
        <f>'Коммерческая'!C6</f>
        <v>0</v>
      </c>
      <c r="E3" s="97"/>
      <c r="F3" s="97"/>
      <c r="G3" s="98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6"/>
      <c r="AB3" s="86"/>
      <c r="AC3" s="86"/>
      <c r="AD3" s="87"/>
      <c r="AE3" s="87"/>
      <c r="AF3" s="87"/>
    </row>
    <row r="4" s="99" customFormat="1" ht="15">
      <c r="B4" s="100"/>
      <c r="C4" s="101"/>
      <c r="D4" s="101"/>
      <c r="E4" s="101"/>
      <c r="F4" s="102"/>
      <c r="G4" s="102"/>
      <c r="H4" s="103"/>
      <c r="I4" s="104"/>
      <c r="J4" s="101"/>
      <c r="K4" s="101"/>
      <c r="L4" s="101"/>
      <c r="M4" s="101"/>
      <c r="N4" s="101"/>
      <c r="O4" s="101"/>
      <c r="P4" s="101"/>
      <c r="Q4" s="101"/>
      <c r="R4" s="105"/>
      <c r="S4" s="101"/>
      <c r="T4" s="106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</row>
    <row r="5" s="34" customFormat="1" ht="66.950000000000003" customHeight="1">
      <c r="B5" s="107" t="s">
        <v>7</v>
      </c>
      <c r="C5" s="108" t="s">
        <v>40</v>
      </c>
      <c r="D5" s="109" t="str">
        <f>'Коммерческая'!C8</f>
        <v xml:space="preserve">Цена договора, предложенная участником, руб. без НДС* </v>
      </c>
      <c r="E5" s="109"/>
      <c r="F5" s="109" t="s">
        <v>41</v>
      </c>
      <c r="G5" s="110"/>
      <c r="H5" s="111" t="s">
        <v>42</v>
      </c>
      <c r="I5" s="112"/>
      <c r="J5" s="112"/>
      <c r="K5" s="112"/>
      <c r="L5" s="112"/>
      <c r="M5" s="113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</row>
    <row r="6" s="99" customFormat="1" ht="15">
      <c r="B6" s="115">
        <v>1</v>
      </c>
      <c r="C6" s="116" t="str">
        <f>Коммерческая!B9</f>
        <v xml:space="preserve">Участник 1</v>
      </c>
      <c r="D6" s="117"/>
      <c r="E6" s="117"/>
      <c r="F6" s="117"/>
      <c r="G6" s="117"/>
      <c r="H6" s="118"/>
      <c r="I6" s="119"/>
      <c r="J6" s="119"/>
      <c r="K6" s="119"/>
      <c r="L6" s="119"/>
      <c r="M6" s="120"/>
      <c r="N6" s="114"/>
      <c r="O6" s="114"/>
      <c r="P6" s="114"/>
      <c r="Q6" s="114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14"/>
      <c r="AC6" s="114"/>
      <c r="AD6" s="114"/>
      <c r="AE6" s="114"/>
      <c r="AF6" s="114"/>
      <c r="AG6" s="34"/>
    </row>
    <row r="7" s="99" customFormat="1" ht="15">
      <c r="B7" s="121">
        <v>2</v>
      </c>
      <c r="C7" s="122" t="str">
        <f>Коммерческая!B10</f>
        <v xml:space="preserve">Участник 2</v>
      </c>
      <c r="D7" s="123"/>
      <c r="E7" s="123"/>
      <c r="F7" s="123"/>
      <c r="G7" s="123"/>
      <c r="H7" s="118"/>
      <c r="I7" s="119"/>
      <c r="J7" s="119"/>
      <c r="K7" s="119"/>
      <c r="L7" s="119"/>
      <c r="M7" s="120"/>
      <c r="N7" s="114"/>
      <c r="O7" s="114"/>
      <c r="P7" s="114"/>
      <c r="Q7" s="114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14"/>
      <c r="AC7" s="114"/>
      <c r="AD7" s="114"/>
      <c r="AE7" s="114"/>
      <c r="AF7" s="114"/>
      <c r="AG7" s="34"/>
    </row>
    <row r="8" s="124" customFormat="1" ht="15">
      <c r="B8" s="121">
        <v>3</v>
      </c>
      <c r="C8" s="122" t="str">
        <f>'Коммерческая'!B11</f>
        <v xml:space="preserve">Участник 3</v>
      </c>
      <c r="D8" s="123"/>
      <c r="E8" s="123"/>
      <c r="F8" s="123"/>
      <c r="G8" s="123"/>
      <c r="H8" s="118"/>
      <c r="I8" s="119"/>
      <c r="J8" s="119"/>
      <c r="K8" s="119"/>
      <c r="L8" s="119"/>
      <c r="M8" s="120"/>
      <c r="N8" s="114"/>
      <c r="O8" s="114"/>
      <c r="P8" s="114"/>
      <c r="Q8" s="114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14"/>
      <c r="AC8" s="114"/>
      <c r="AD8" s="114"/>
      <c r="AE8" s="114"/>
      <c r="AF8" s="114"/>
      <c r="AG8" s="34"/>
    </row>
    <row r="9" s="99" customFormat="1" ht="15">
      <c r="B9" s="121">
        <v>4</v>
      </c>
      <c r="C9" s="122" t="str">
        <f>Коммерческая!B12</f>
        <v xml:space="preserve">Участник 4</v>
      </c>
      <c r="D9" s="123"/>
      <c r="E9" s="123"/>
      <c r="F9" s="123" t="str">
        <f>IF(Коммерческая!C12&lt;&gt;0,Коммерческая!C12,"")</f>
        <v/>
      </c>
      <c r="G9" s="123"/>
      <c r="H9" s="118"/>
      <c r="I9" s="119"/>
      <c r="J9" s="119"/>
      <c r="K9" s="119"/>
      <c r="L9" s="119"/>
      <c r="M9" s="120"/>
      <c r="N9" s="114"/>
      <c r="O9" s="114"/>
      <c r="P9" s="114"/>
      <c r="Q9" s="114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14"/>
      <c r="AC9" s="114"/>
      <c r="AD9" s="114"/>
      <c r="AE9" s="114"/>
      <c r="AF9" s="114"/>
      <c r="AG9" s="34"/>
    </row>
    <row r="10" s="99" customFormat="1" ht="15">
      <c r="B10" s="121">
        <v>5</v>
      </c>
      <c r="C10" s="122" t="str">
        <f>Коммерческая!B13</f>
        <v xml:space="preserve">Участник 5</v>
      </c>
      <c r="D10" s="123"/>
      <c r="E10" s="123"/>
      <c r="F10" s="123" t="str">
        <f>IF('Коммерческая'!C13&lt;&gt;0,'Коммерческая'!C13,"")</f>
        <v/>
      </c>
      <c r="G10" s="123"/>
      <c r="H10" s="118"/>
      <c r="I10" s="119"/>
      <c r="J10" s="119"/>
      <c r="K10" s="119"/>
      <c r="L10" s="119"/>
      <c r="M10" s="120"/>
      <c r="N10" s="114"/>
      <c r="O10" s="114"/>
      <c r="P10" s="114"/>
      <c r="Q10" s="114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14"/>
      <c r="AC10" s="114"/>
      <c r="AD10" s="114"/>
      <c r="AE10" s="114"/>
      <c r="AF10" s="114"/>
      <c r="AG10" s="34"/>
    </row>
    <row r="11" s="99" customFormat="1" ht="15">
      <c r="B11" s="121">
        <v>6</v>
      </c>
      <c r="C11" s="122" t="str">
        <f>Коммерческая!B14</f>
        <v xml:space="preserve">Участник 6</v>
      </c>
      <c r="D11" s="123"/>
      <c r="E11" s="123"/>
      <c r="F11" s="123" t="str">
        <f>IF(Коммерческая!C14&lt;&gt;0,Коммерческая!C14,"")</f>
        <v/>
      </c>
      <c r="G11" s="123"/>
      <c r="H11" s="118"/>
      <c r="I11" s="119"/>
      <c r="J11" s="119"/>
      <c r="K11" s="119"/>
      <c r="L11" s="119"/>
      <c r="M11" s="120"/>
      <c r="N11" s="114"/>
      <c r="O11" s="114"/>
      <c r="P11" s="114"/>
      <c r="Q11" s="114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14"/>
      <c r="AC11" s="114"/>
      <c r="AD11" s="114"/>
      <c r="AE11" s="114"/>
      <c r="AF11" s="114"/>
      <c r="AG11" s="34"/>
    </row>
    <row r="12" s="99" customFormat="1" ht="15">
      <c r="B12" s="121">
        <v>7</v>
      </c>
      <c r="C12" s="122" t="str">
        <f>Коммерческая!B15</f>
        <v xml:space="preserve">Участник 7</v>
      </c>
      <c r="D12" s="123"/>
      <c r="E12" s="123"/>
      <c r="F12" s="123" t="str">
        <f>IF(Коммерческая!C15&lt;&gt;0,Коммерческая!C15,"")</f>
        <v/>
      </c>
      <c r="G12" s="123"/>
      <c r="H12" s="118"/>
      <c r="I12" s="119"/>
      <c r="J12" s="119"/>
      <c r="K12" s="119"/>
      <c r="L12" s="119"/>
      <c r="M12" s="120"/>
      <c r="N12" s="114"/>
      <c r="O12" s="114"/>
      <c r="P12" s="114"/>
      <c r="Q12" s="114"/>
      <c r="R12" s="93"/>
      <c r="S12" s="93"/>
      <c r="T12" s="93"/>
      <c r="U12" s="93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</row>
    <row r="13" s="99" customFormat="1" ht="13.5" customHeight="1">
      <c r="B13" s="121">
        <v>8</v>
      </c>
      <c r="C13" s="122" t="str">
        <f>Коммерческая!B16</f>
        <v xml:space="preserve">Участник 8</v>
      </c>
      <c r="D13" s="123"/>
      <c r="E13" s="123"/>
      <c r="F13" s="123" t="str">
        <f>IF(Коммерческая!C16&lt;&gt;0,Коммерческая!C16,"")</f>
        <v/>
      </c>
      <c r="G13" s="123"/>
      <c r="H13" s="118"/>
      <c r="I13" s="119"/>
      <c r="J13" s="119"/>
      <c r="K13" s="119"/>
      <c r="L13" s="119"/>
      <c r="M13" s="120"/>
      <c r="N13" s="114"/>
      <c r="O13" s="114"/>
      <c r="P13" s="114"/>
      <c r="Q13" s="114"/>
      <c r="R13" s="101"/>
      <c r="S13" s="101"/>
      <c r="T13" s="101"/>
      <c r="U13" s="114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</row>
    <row r="14" s="99" customFormat="1" ht="15">
      <c r="B14" s="121">
        <v>9</v>
      </c>
      <c r="C14" s="122" t="str">
        <f>Коммерческая!B17</f>
        <v xml:space="preserve">Участник 9</v>
      </c>
      <c r="D14" s="123"/>
      <c r="E14" s="123"/>
      <c r="F14" s="123" t="str">
        <f>IF(Коммерческая!C17&lt;&gt;0,Коммерческая!C17,"")</f>
        <v/>
      </c>
      <c r="G14" s="123"/>
      <c r="H14" s="118"/>
      <c r="I14" s="119"/>
      <c r="J14" s="119"/>
      <c r="K14" s="119"/>
      <c r="L14" s="119"/>
      <c r="M14" s="120"/>
      <c r="N14" s="114"/>
      <c r="O14" s="114"/>
      <c r="P14" s="114"/>
      <c r="Q14" s="114"/>
      <c r="R14" s="101"/>
      <c r="S14" s="101"/>
      <c r="T14" s="101"/>
      <c r="U14" s="114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</row>
    <row r="15" s="99" customFormat="1" ht="15">
      <c r="B15" s="121">
        <v>10</v>
      </c>
      <c r="C15" s="122" t="str">
        <f>Коммерческая!B18</f>
        <v xml:space="preserve">Участник 10</v>
      </c>
      <c r="D15" s="123"/>
      <c r="E15" s="123"/>
      <c r="F15" s="123" t="str">
        <f>IF(Коммерческая!C18&lt;&gt;0,Коммерческая!C18,"")</f>
        <v/>
      </c>
      <c r="G15" s="123"/>
      <c r="H15" s="118"/>
      <c r="I15" s="119"/>
      <c r="J15" s="119"/>
      <c r="K15" s="119"/>
      <c r="L15" s="119"/>
      <c r="M15" s="120"/>
      <c r="N15" s="114"/>
      <c r="O15" s="114"/>
      <c r="P15" s="114"/>
      <c r="Q15" s="114"/>
      <c r="R15" s="101"/>
      <c r="S15" s="101"/>
      <c r="T15" s="101"/>
      <c r="U15" s="114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</row>
    <row r="16" s="99" customFormat="1" ht="15">
      <c r="B16" s="121">
        <v>11</v>
      </c>
      <c r="C16" s="122" t="str">
        <f>Коммерческая!B19</f>
        <v xml:space="preserve">Участник 11</v>
      </c>
      <c r="D16" s="123"/>
      <c r="E16" s="123"/>
      <c r="F16" s="123" t="str">
        <f>IF(Коммерческая!C19&lt;&gt;0,Коммерческая!C19,"")</f>
        <v/>
      </c>
      <c r="G16" s="123"/>
      <c r="H16" s="118"/>
      <c r="I16" s="119"/>
      <c r="J16" s="119"/>
      <c r="K16" s="119"/>
      <c r="L16" s="119"/>
      <c r="M16" s="120"/>
      <c r="N16" s="114"/>
      <c r="O16" s="114"/>
      <c r="P16" s="114"/>
      <c r="Q16" s="114"/>
      <c r="R16" s="101"/>
      <c r="S16" s="101"/>
      <c r="T16" s="101"/>
      <c r="U16" s="114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</row>
    <row r="17" s="99" customFormat="1" ht="15">
      <c r="B17" s="121">
        <v>12</v>
      </c>
      <c r="C17" s="122" t="str">
        <f>Коммерческая!B20</f>
        <v xml:space="preserve">Участник 12</v>
      </c>
      <c r="D17" s="123"/>
      <c r="E17" s="123"/>
      <c r="F17" s="123" t="str">
        <f>IF(Коммерческая!C20&lt;&gt;0,Коммерческая!C20,"")</f>
        <v/>
      </c>
      <c r="G17" s="123"/>
      <c r="H17" s="118"/>
      <c r="I17" s="119"/>
      <c r="J17" s="119"/>
      <c r="K17" s="119"/>
      <c r="L17" s="119"/>
      <c r="M17" s="120"/>
      <c r="N17" s="114"/>
      <c r="O17" s="114"/>
      <c r="P17" s="114"/>
      <c r="Q17" s="114"/>
      <c r="R17" s="105"/>
      <c r="S17" s="103"/>
      <c r="T17" s="106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</row>
    <row r="18" s="99" customFormat="1" ht="15">
      <c r="B18" s="121">
        <v>13</v>
      </c>
      <c r="C18" s="122" t="str">
        <f>Коммерческая!B21</f>
        <v xml:space="preserve">Участник 13</v>
      </c>
      <c r="D18" s="123"/>
      <c r="E18" s="123"/>
      <c r="F18" s="123" t="str">
        <f>IF(Коммерческая!C21&lt;&gt;0,Коммерческая!C21,"")</f>
        <v/>
      </c>
      <c r="G18" s="123"/>
      <c r="H18" s="118"/>
      <c r="I18" s="119"/>
      <c r="J18" s="119"/>
      <c r="K18" s="119"/>
      <c r="L18" s="119"/>
      <c r="M18" s="120"/>
      <c r="N18" s="114"/>
      <c r="O18" s="114"/>
      <c r="P18" s="114"/>
      <c r="Q18" s="114"/>
      <c r="R18" s="105"/>
      <c r="S18" s="103"/>
      <c r="T18" s="106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</row>
    <row r="19" s="99" customFormat="1" ht="15">
      <c r="B19" s="121">
        <v>14</v>
      </c>
      <c r="C19" s="122" t="str">
        <f>Коммерческая!B22</f>
        <v xml:space="preserve">Участник 14</v>
      </c>
      <c r="D19" s="123"/>
      <c r="E19" s="123"/>
      <c r="F19" s="123" t="str">
        <f>IF(Коммерческая!C22&lt;&gt;0,Коммерческая!C22,"")</f>
        <v/>
      </c>
      <c r="G19" s="123"/>
      <c r="H19" s="118"/>
      <c r="I19" s="119"/>
      <c r="J19" s="119"/>
      <c r="K19" s="119"/>
      <c r="L19" s="119"/>
      <c r="M19" s="120"/>
      <c r="N19" s="114"/>
      <c r="O19" s="114"/>
      <c r="P19" s="114"/>
      <c r="Q19" s="114"/>
      <c r="R19" s="105"/>
      <c r="S19" s="103"/>
      <c r="T19" s="106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</row>
    <row r="20" s="99" customFormat="1" ht="15">
      <c r="B20" s="121">
        <v>15</v>
      </c>
      <c r="C20" s="122" t="str">
        <f>Коммерческая!B23</f>
        <v xml:space="preserve">Участник 15</v>
      </c>
      <c r="D20" s="123"/>
      <c r="E20" s="123"/>
      <c r="F20" s="123" t="str">
        <f>IF(Коммерческая!C23&lt;&gt;0,Коммерческая!C23,"")</f>
        <v/>
      </c>
      <c r="G20" s="123"/>
      <c r="H20" s="118"/>
      <c r="I20" s="119"/>
      <c r="J20" s="119"/>
      <c r="K20" s="119"/>
      <c r="L20" s="119"/>
      <c r="M20" s="120"/>
      <c r="N20" s="114"/>
      <c r="O20" s="114"/>
      <c r="P20" s="114"/>
      <c r="Q20" s="114"/>
      <c r="R20" s="105"/>
      <c r="S20" s="103"/>
      <c r="T20" s="106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</row>
    <row r="21" s="99" customFormat="1" ht="15">
      <c r="B21" s="121">
        <v>16</v>
      </c>
      <c r="C21" s="122" t="str">
        <f>Коммерческая!B24</f>
        <v xml:space="preserve">Участник 16</v>
      </c>
      <c r="D21" s="123"/>
      <c r="E21" s="123"/>
      <c r="F21" s="123" t="str">
        <f>IF(Коммерческая!C24&lt;&gt;0,Коммерческая!C24,"")</f>
        <v/>
      </c>
      <c r="G21" s="123"/>
      <c r="H21" s="118"/>
      <c r="I21" s="119"/>
      <c r="J21" s="119"/>
      <c r="K21" s="119"/>
      <c r="L21" s="119"/>
      <c r="M21" s="120"/>
      <c r="N21" s="114"/>
      <c r="O21" s="114"/>
      <c r="P21" s="114"/>
      <c r="Q21" s="114"/>
      <c r="R21" s="105"/>
      <c r="S21" s="103"/>
      <c r="T21" s="106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</row>
    <row r="22" s="99" customFormat="1" ht="15">
      <c r="B22" s="121">
        <v>17</v>
      </c>
      <c r="C22" s="122" t="str">
        <f>Коммерческая!B25</f>
        <v xml:space="preserve">Участник 17</v>
      </c>
      <c r="D22" s="123"/>
      <c r="E22" s="123"/>
      <c r="F22" s="123" t="str">
        <f>IF(Коммерческая!C25&lt;&gt;0,Коммерческая!C25,"")</f>
        <v/>
      </c>
      <c r="G22" s="123"/>
      <c r="H22" s="118"/>
      <c r="I22" s="119"/>
      <c r="J22" s="119"/>
      <c r="K22" s="119"/>
      <c r="L22" s="119"/>
      <c r="M22" s="120"/>
      <c r="N22" s="114"/>
      <c r="O22" s="114"/>
      <c r="P22" s="114"/>
      <c r="Q22" s="114"/>
      <c r="R22" s="105"/>
      <c r="S22" s="103"/>
      <c r="T22" s="106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101"/>
      <c r="AF22" s="101"/>
    </row>
    <row r="23" s="99" customFormat="1" ht="15">
      <c r="B23" s="121">
        <v>18</v>
      </c>
      <c r="C23" s="122" t="str">
        <f>Коммерческая!B26</f>
        <v xml:space="preserve">Участник 18</v>
      </c>
      <c r="D23" s="123"/>
      <c r="E23" s="123"/>
      <c r="F23" s="123" t="str">
        <f>IF(Коммерческая!C26&lt;&gt;0,Коммерческая!C26,"")</f>
        <v/>
      </c>
      <c r="G23" s="123"/>
      <c r="H23" s="118"/>
      <c r="I23" s="119"/>
      <c r="J23" s="119"/>
      <c r="K23" s="119"/>
      <c r="L23" s="119"/>
      <c r="M23" s="120"/>
      <c r="N23" s="114"/>
      <c r="O23" s="114"/>
      <c r="P23" s="114"/>
      <c r="Q23" s="114"/>
      <c r="R23" s="105"/>
      <c r="S23" s="103"/>
      <c r="T23" s="106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1"/>
    </row>
    <row r="24" s="99" customFormat="1" ht="15">
      <c r="B24" s="121">
        <v>19</v>
      </c>
      <c r="C24" s="122" t="str">
        <f>Коммерческая!B27</f>
        <v xml:space="preserve">Участник 19</v>
      </c>
      <c r="D24" s="123"/>
      <c r="E24" s="123"/>
      <c r="F24" s="123" t="str">
        <f>IF(Коммерческая!C27&lt;&gt;0,Коммерческая!C27,"")</f>
        <v/>
      </c>
      <c r="G24" s="123"/>
      <c r="H24" s="118"/>
      <c r="I24" s="119"/>
      <c r="J24" s="119"/>
      <c r="K24" s="119"/>
      <c r="L24" s="119"/>
      <c r="M24" s="120"/>
      <c r="N24" s="114"/>
      <c r="O24" s="114"/>
      <c r="P24" s="114"/>
      <c r="Q24" s="114"/>
      <c r="R24" s="105"/>
      <c r="S24" s="103"/>
      <c r="T24" s="106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</row>
    <row r="25" s="99" customFormat="1" ht="15">
      <c r="B25" s="126">
        <v>20</v>
      </c>
      <c r="C25" s="127" t="str">
        <f>Коммерческая!B28</f>
        <v xml:space="preserve">Участник 20</v>
      </c>
      <c r="D25" s="128"/>
      <c r="E25" s="128"/>
      <c r="F25" s="128" t="str">
        <f>IF(Коммерческая!C28&lt;&gt;0,Коммерческая!C28,"")</f>
        <v/>
      </c>
      <c r="G25" s="128"/>
      <c r="H25" s="129"/>
      <c r="I25" s="130"/>
      <c r="J25" s="130"/>
      <c r="K25" s="130"/>
      <c r="L25" s="130"/>
      <c r="M25" s="131"/>
      <c r="N25" s="114"/>
      <c r="O25" s="114"/>
      <c r="P25" s="114"/>
      <c r="Q25" s="114"/>
      <c r="R25" s="105"/>
      <c r="S25" s="103"/>
      <c r="T25" s="106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  <c r="AF25" s="101"/>
    </row>
    <row r="27" ht="27" customHeight="1">
      <c r="A27" s="132" t="s">
        <v>43</v>
      </c>
      <c r="B27" s="133" t="s">
        <v>32</v>
      </c>
      <c r="C27" s="134"/>
      <c r="D27" s="135" t="s">
        <v>44</v>
      </c>
      <c r="E27" s="135"/>
      <c r="F27" s="135"/>
      <c r="G27" s="136" t="s">
        <v>45</v>
      </c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  <c r="W27" s="137"/>
      <c r="X27" s="137"/>
      <c r="Y27" s="137"/>
      <c r="Z27" s="138"/>
    </row>
    <row r="28" ht="30">
      <c r="A28" s="139"/>
      <c r="B28" s="140"/>
      <c r="C28" s="141"/>
      <c r="D28" s="142" t="s">
        <v>46</v>
      </c>
      <c r="E28" s="142" t="s">
        <v>47</v>
      </c>
      <c r="F28" s="142" t="s">
        <v>48</v>
      </c>
      <c r="G28" s="143">
        <v>1</v>
      </c>
      <c r="H28" s="144">
        <v>2</v>
      </c>
      <c r="I28" s="144">
        <v>3</v>
      </c>
      <c r="J28" s="144">
        <v>4</v>
      </c>
      <c r="K28" s="144">
        <v>5</v>
      </c>
      <c r="L28" s="144">
        <v>6</v>
      </c>
      <c r="M28" s="144">
        <v>7</v>
      </c>
      <c r="N28" s="144">
        <v>8</v>
      </c>
      <c r="O28" s="144">
        <v>9</v>
      </c>
      <c r="P28" s="144">
        <v>10</v>
      </c>
      <c r="Q28" s="144">
        <v>11</v>
      </c>
      <c r="R28" s="144">
        <v>12</v>
      </c>
      <c r="S28" s="144">
        <v>13</v>
      </c>
      <c r="T28" s="144">
        <v>14</v>
      </c>
      <c r="U28" s="144">
        <v>15</v>
      </c>
      <c r="V28" s="144">
        <v>16</v>
      </c>
      <c r="W28" s="144">
        <v>17</v>
      </c>
      <c r="X28" s="144">
        <v>18</v>
      </c>
      <c r="Y28" s="144">
        <v>19</v>
      </c>
      <c r="Z28" s="145">
        <v>20</v>
      </c>
    </row>
    <row r="29" ht="24.600000000000001" customHeight="1">
      <c r="A29" s="146" t="s">
        <v>49</v>
      </c>
      <c r="B29" s="147" t="s">
        <v>50</v>
      </c>
      <c r="C29" s="148"/>
      <c r="D29" s="149">
        <v>0.25</v>
      </c>
      <c r="E29" s="149"/>
      <c r="F29" s="149"/>
      <c r="G29" s="150">
        <f>G30*$E$30</f>
        <v>0</v>
      </c>
      <c r="H29" s="150">
        <f t="shared" ref="H29:Z29" si="0">H30*$E$30</f>
        <v>0</v>
      </c>
      <c r="I29" s="150">
        <f t="shared" si="0"/>
        <v>0</v>
      </c>
      <c r="J29" s="150">
        <f t="shared" si="0"/>
        <v>0</v>
      </c>
      <c r="K29" s="150">
        <f t="shared" si="0"/>
        <v>0</v>
      </c>
      <c r="L29" s="150">
        <f t="shared" si="0"/>
        <v>0</v>
      </c>
      <c r="M29" s="150">
        <f t="shared" si="0"/>
        <v>0</v>
      </c>
      <c r="N29" s="150">
        <f t="shared" si="0"/>
        <v>0</v>
      </c>
      <c r="O29" s="150">
        <f t="shared" si="0"/>
        <v>0</v>
      </c>
      <c r="P29" s="150">
        <f t="shared" si="0"/>
        <v>0</v>
      </c>
      <c r="Q29" s="150">
        <f t="shared" si="0"/>
        <v>0</v>
      </c>
      <c r="R29" s="150">
        <f t="shared" si="0"/>
        <v>0</v>
      </c>
      <c r="S29" s="150">
        <f t="shared" si="0"/>
        <v>0</v>
      </c>
      <c r="T29" s="150">
        <f t="shared" si="0"/>
        <v>0</v>
      </c>
      <c r="U29" s="150">
        <f t="shared" si="0"/>
        <v>0</v>
      </c>
      <c r="V29" s="150">
        <f t="shared" si="0"/>
        <v>0</v>
      </c>
      <c r="W29" s="150">
        <f t="shared" si="0"/>
        <v>0</v>
      </c>
      <c r="X29" s="150">
        <f t="shared" si="0"/>
        <v>0</v>
      </c>
      <c r="Y29" s="150">
        <f t="shared" si="0"/>
        <v>0</v>
      </c>
      <c r="Z29" s="150">
        <f t="shared" si="0"/>
        <v>0</v>
      </c>
    </row>
    <row r="30" ht="15">
      <c r="A30" s="151" t="s">
        <v>51</v>
      </c>
      <c r="B30" s="152" t="s">
        <v>52</v>
      </c>
      <c r="C30" s="153"/>
      <c r="D30" s="154"/>
      <c r="E30" s="154">
        <v>1</v>
      </c>
      <c r="F30" s="154"/>
      <c r="G30" s="155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  <c r="Y30" s="156"/>
      <c r="Z30" s="157"/>
    </row>
    <row r="31" ht="16.350000000000001" customHeight="1">
      <c r="A31" s="146" t="s">
        <v>53</v>
      </c>
      <c r="B31" s="147" t="s">
        <v>54</v>
      </c>
      <c r="C31" s="148"/>
      <c r="D31" s="149">
        <v>0.10000000000000001</v>
      </c>
      <c r="E31" s="149"/>
      <c r="F31" s="149"/>
      <c r="G31" s="150">
        <f>G32*$E$32</f>
        <v>0</v>
      </c>
      <c r="H31" s="150">
        <f t="shared" ref="H31:Z31" si="1">H32*$E$32</f>
        <v>0</v>
      </c>
      <c r="I31" s="150">
        <f t="shared" si="1"/>
        <v>0</v>
      </c>
      <c r="J31" s="150">
        <f t="shared" si="1"/>
        <v>0</v>
      </c>
      <c r="K31" s="150">
        <f t="shared" si="1"/>
        <v>0</v>
      </c>
      <c r="L31" s="150">
        <f t="shared" si="1"/>
        <v>0</v>
      </c>
      <c r="M31" s="150">
        <f t="shared" si="1"/>
        <v>0</v>
      </c>
      <c r="N31" s="150">
        <f t="shared" si="1"/>
        <v>0</v>
      </c>
      <c r="O31" s="150">
        <f t="shared" si="1"/>
        <v>0</v>
      </c>
      <c r="P31" s="150">
        <f t="shared" si="1"/>
        <v>0</v>
      </c>
      <c r="Q31" s="150">
        <f t="shared" si="1"/>
        <v>0</v>
      </c>
      <c r="R31" s="150">
        <f t="shared" si="1"/>
        <v>0</v>
      </c>
      <c r="S31" s="150">
        <f t="shared" si="1"/>
        <v>0</v>
      </c>
      <c r="T31" s="150">
        <f t="shared" si="1"/>
        <v>0</v>
      </c>
      <c r="U31" s="150">
        <f t="shared" si="1"/>
        <v>0</v>
      </c>
      <c r="V31" s="150">
        <f t="shared" si="1"/>
        <v>0</v>
      </c>
      <c r="W31" s="150">
        <f t="shared" si="1"/>
        <v>0</v>
      </c>
      <c r="X31" s="150">
        <f t="shared" si="1"/>
        <v>0</v>
      </c>
      <c r="Y31" s="150">
        <f t="shared" si="1"/>
        <v>0</v>
      </c>
      <c r="Z31" s="150">
        <f t="shared" si="1"/>
        <v>0</v>
      </c>
    </row>
    <row r="32" ht="19.5" customHeight="1">
      <c r="A32" s="151" t="s">
        <v>55</v>
      </c>
      <c r="B32" s="152" t="s">
        <v>56</v>
      </c>
      <c r="C32" s="153"/>
      <c r="D32" s="154"/>
      <c r="E32" s="154">
        <v>1</v>
      </c>
      <c r="F32" s="154"/>
      <c r="G32" s="155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56"/>
      <c r="Z32" s="157"/>
    </row>
    <row r="33" ht="16.350000000000001" customHeight="1">
      <c r="A33" s="146" t="s">
        <v>57</v>
      </c>
      <c r="B33" s="147" t="s">
        <v>58</v>
      </c>
      <c r="C33" s="148"/>
      <c r="D33" s="149">
        <v>0.25</v>
      </c>
      <c r="E33" s="149"/>
      <c r="F33" s="149"/>
      <c r="G33" s="158">
        <f>G34*$E$34+G35*$E$35+G36*$E$36+G40*$E$40</f>
        <v>0</v>
      </c>
      <c r="H33" s="158">
        <f t="shared" ref="H33:Z33" si="2">H34*$E$34+H35*$E$35+H36*$E$36+H40*$E$40</f>
        <v>0</v>
      </c>
      <c r="I33" s="158">
        <f t="shared" si="2"/>
        <v>0</v>
      </c>
      <c r="J33" s="158">
        <f t="shared" si="2"/>
        <v>0</v>
      </c>
      <c r="K33" s="158">
        <f t="shared" si="2"/>
        <v>0</v>
      </c>
      <c r="L33" s="158">
        <f t="shared" si="2"/>
        <v>0</v>
      </c>
      <c r="M33" s="158">
        <f t="shared" si="2"/>
        <v>0</v>
      </c>
      <c r="N33" s="158">
        <f t="shared" si="2"/>
        <v>0</v>
      </c>
      <c r="O33" s="158">
        <f t="shared" si="2"/>
        <v>0</v>
      </c>
      <c r="P33" s="158">
        <f t="shared" si="2"/>
        <v>0</v>
      </c>
      <c r="Q33" s="158">
        <f t="shared" si="2"/>
        <v>0</v>
      </c>
      <c r="R33" s="158">
        <f t="shared" si="2"/>
        <v>0</v>
      </c>
      <c r="S33" s="158">
        <f t="shared" si="2"/>
        <v>0</v>
      </c>
      <c r="T33" s="158">
        <f t="shared" si="2"/>
        <v>0</v>
      </c>
      <c r="U33" s="158">
        <f t="shared" si="2"/>
        <v>0</v>
      </c>
      <c r="V33" s="158">
        <f t="shared" si="2"/>
        <v>0</v>
      </c>
      <c r="W33" s="158">
        <f t="shared" si="2"/>
        <v>0</v>
      </c>
      <c r="X33" s="158">
        <f t="shared" si="2"/>
        <v>0</v>
      </c>
      <c r="Y33" s="158">
        <f t="shared" si="2"/>
        <v>0</v>
      </c>
      <c r="Z33" s="158">
        <f t="shared" si="2"/>
        <v>0</v>
      </c>
    </row>
    <row r="34" ht="67.700000000000003" customHeight="1">
      <c r="A34" s="159" t="s">
        <v>59</v>
      </c>
      <c r="B34" s="160" t="s">
        <v>60</v>
      </c>
      <c r="C34" s="161"/>
      <c r="D34" s="162"/>
      <c r="E34" s="162">
        <v>0.34999999999999998</v>
      </c>
      <c r="F34" s="162"/>
      <c r="G34" s="163"/>
      <c r="H34" s="164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164"/>
      <c r="X34" s="164"/>
      <c r="Y34" s="164"/>
      <c r="Z34" s="165"/>
    </row>
    <row r="35" ht="67.700000000000003" customHeight="1">
      <c r="A35" s="159" t="s">
        <v>61</v>
      </c>
      <c r="B35" s="166" t="s">
        <v>62</v>
      </c>
      <c r="C35" s="167"/>
      <c r="D35" s="162"/>
      <c r="E35" s="162">
        <v>0.34999999999999998</v>
      </c>
      <c r="F35" s="162"/>
      <c r="G35" s="163"/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64"/>
      <c r="Y35" s="164"/>
      <c r="Z35" s="165"/>
    </row>
    <row r="36" ht="28.899999999999999" customHeight="1">
      <c r="A36" s="159" t="s">
        <v>63</v>
      </c>
      <c r="B36" s="166" t="s">
        <v>64</v>
      </c>
      <c r="C36" s="167"/>
      <c r="D36" s="162"/>
      <c r="E36" s="162">
        <v>0.20000000000000001</v>
      </c>
      <c r="F36" s="162"/>
      <c r="G36" s="163">
        <f>G37*$F$37+G38*$F$38+G39*$F$39</f>
        <v>0</v>
      </c>
      <c r="H36" s="163">
        <f t="shared" ref="H36:Z36" si="3">H37*$F$37+H38*$F$38+H39*$F$39</f>
        <v>0</v>
      </c>
      <c r="I36" s="163">
        <f t="shared" si="3"/>
        <v>0</v>
      </c>
      <c r="J36" s="163">
        <f t="shared" si="3"/>
        <v>0</v>
      </c>
      <c r="K36" s="163">
        <f t="shared" si="3"/>
        <v>0</v>
      </c>
      <c r="L36" s="163">
        <f t="shared" si="3"/>
        <v>0</v>
      </c>
      <c r="M36" s="163">
        <f t="shared" si="3"/>
        <v>0</v>
      </c>
      <c r="N36" s="163">
        <f t="shared" si="3"/>
        <v>0</v>
      </c>
      <c r="O36" s="163">
        <f t="shared" si="3"/>
        <v>0</v>
      </c>
      <c r="P36" s="163">
        <f t="shared" si="3"/>
        <v>0</v>
      </c>
      <c r="Q36" s="163">
        <f t="shared" si="3"/>
        <v>0</v>
      </c>
      <c r="R36" s="163">
        <f t="shared" si="3"/>
        <v>0</v>
      </c>
      <c r="S36" s="163">
        <f t="shared" si="3"/>
        <v>0</v>
      </c>
      <c r="T36" s="163">
        <f t="shared" si="3"/>
        <v>0</v>
      </c>
      <c r="U36" s="163">
        <f t="shared" si="3"/>
        <v>0</v>
      </c>
      <c r="V36" s="163">
        <f t="shared" si="3"/>
        <v>0</v>
      </c>
      <c r="W36" s="163">
        <f t="shared" si="3"/>
        <v>0</v>
      </c>
      <c r="X36" s="163">
        <f t="shared" si="3"/>
        <v>0</v>
      </c>
      <c r="Y36" s="163">
        <f t="shared" si="3"/>
        <v>0</v>
      </c>
      <c r="Z36" s="163">
        <f t="shared" si="3"/>
        <v>0</v>
      </c>
    </row>
    <row r="37" ht="87" customHeight="1">
      <c r="A37" s="159" t="s">
        <v>65</v>
      </c>
      <c r="B37" s="166" t="s">
        <v>66</v>
      </c>
      <c r="C37" s="167"/>
      <c r="D37" s="168"/>
      <c r="E37" s="168"/>
      <c r="F37" s="168">
        <v>0.10000000000000001</v>
      </c>
      <c r="G37" s="169"/>
      <c r="H37" s="170"/>
      <c r="I37" s="170"/>
      <c r="J37" s="170"/>
      <c r="K37" s="170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64"/>
      <c r="Z37" s="165"/>
    </row>
    <row r="38" ht="66.75" customHeight="1">
      <c r="A38" s="159" t="s">
        <v>67</v>
      </c>
      <c r="B38" s="171" t="s">
        <v>68</v>
      </c>
      <c r="C38" s="172"/>
      <c r="D38" s="168"/>
      <c r="E38" s="168"/>
      <c r="F38" s="168">
        <v>0.10000000000000001</v>
      </c>
      <c r="G38" s="169"/>
      <c r="H38" s="170"/>
      <c r="I38" s="170"/>
      <c r="J38" s="170"/>
      <c r="K38" s="170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64"/>
      <c r="Y38" s="164"/>
      <c r="Z38" s="165"/>
    </row>
    <row r="39" ht="51.399999999999999" customHeight="1">
      <c r="A39" s="159" t="s">
        <v>69</v>
      </c>
      <c r="B39" s="171" t="s">
        <v>70</v>
      </c>
      <c r="C39" s="172"/>
      <c r="D39" s="168"/>
      <c r="E39" s="168"/>
      <c r="F39" s="168">
        <v>0.80000000000000004</v>
      </c>
      <c r="G39" s="169"/>
      <c r="H39" s="170"/>
      <c r="I39" s="170"/>
      <c r="J39" s="170"/>
      <c r="K39" s="170"/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/>
      <c r="W39" s="164"/>
      <c r="X39" s="164"/>
      <c r="Y39" s="164"/>
      <c r="Z39" s="165"/>
    </row>
    <row r="40" ht="35.649999999999999" customHeight="1">
      <c r="A40" s="159" t="s">
        <v>71</v>
      </c>
      <c r="B40" s="171" t="s">
        <v>72</v>
      </c>
      <c r="C40" s="172"/>
      <c r="D40" s="168"/>
      <c r="E40" s="168">
        <v>0.10000000000000001</v>
      </c>
      <c r="F40" s="168"/>
      <c r="G40" s="163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64"/>
      <c r="Y40" s="164"/>
      <c r="Z40" s="165"/>
    </row>
    <row r="41" ht="16.350000000000001" customHeight="1">
      <c r="A41" s="146" t="s">
        <v>73</v>
      </c>
      <c r="B41" s="147" t="s">
        <v>74</v>
      </c>
      <c r="C41" s="148"/>
      <c r="D41" s="149">
        <v>0.20000000000000001</v>
      </c>
      <c r="E41" s="149"/>
      <c r="F41" s="149"/>
      <c r="G41" s="173">
        <f>G42*$E$42+G43*$E$43+G44*$E$44</f>
        <v>0</v>
      </c>
      <c r="H41" s="173">
        <f t="shared" ref="H41:Z41" si="4">H42*$E$42+H43*$E$43+H44*$E$44</f>
        <v>0</v>
      </c>
      <c r="I41" s="173">
        <f t="shared" si="4"/>
        <v>0</v>
      </c>
      <c r="J41" s="173">
        <f t="shared" si="4"/>
        <v>0</v>
      </c>
      <c r="K41" s="173">
        <f t="shared" si="4"/>
        <v>0</v>
      </c>
      <c r="L41" s="173">
        <f t="shared" si="4"/>
        <v>0</v>
      </c>
      <c r="M41" s="173">
        <f t="shared" si="4"/>
        <v>0</v>
      </c>
      <c r="N41" s="173">
        <f t="shared" si="4"/>
        <v>0</v>
      </c>
      <c r="O41" s="173">
        <f t="shared" si="4"/>
        <v>0</v>
      </c>
      <c r="P41" s="173">
        <f t="shared" si="4"/>
        <v>0</v>
      </c>
      <c r="Q41" s="173">
        <f t="shared" si="4"/>
        <v>0</v>
      </c>
      <c r="R41" s="173">
        <f t="shared" si="4"/>
        <v>0</v>
      </c>
      <c r="S41" s="173">
        <f t="shared" si="4"/>
        <v>0</v>
      </c>
      <c r="T41" s="173">
        <f t="shared" si="4"/>
        <v>0</v>
      </c>
      <c r="U41" s="173">
        <f t="shared" si="4"/>
        <v>0</v>
      </c>
      <c r="V41" s="173">
        <f t="shared" si="4"/>
        <v>0</v>
      </c>
      <c r="W41" s="173">
        <f t="shared" si="4"/>
        <v>0</v>
      </c>
      <c r="X41" s="173">
        <f t="shared" si="4"/>
        <v>0</v>
      </c>
      <c r="Y41" s="173">
        <f t="shared" si="4"/>
        <v>0</v>
      </c>
      <c r="Z41" s="173">
        <f t="shared" si="4"/>
        <v>0</v>
      </c>
    </row>
    <row r="42" ht="49.5" customHeight="1">
      <c r="A42" s="151" t="s">
        <v>75</v>
      </c>
      <c r="B42" s="174" t="s">
        <v>76</v>
      </c>
      <c r="C42" s="175"/>
      <c r="D42" s="154"/>
      <c r="E42" s="154">
        <v>0.34999999999999998</v>
      </c>
      <c r="F42" s="176"/>
      <c r="G42" s="177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178"/>
      <c r="T42" s="178"/>
      <c r="U42" s="178"/>
      <c r="V42" s="178"/>
      <c r="W42" s="178"/>
      <c r="X42" s="178"/>
      <c r="Y42" s="178"/>
      <c r="Z42" s="179"/>
    </row>
    <row r="43" ht="49.5" customHeight="1">
      <c r="A43" s="151" t="s">
        <v>77</v>
      </c>
      <c r="B43" s="174" t="s">
        <v>78</v>
      </c>
      <c r="C43" s="175"/>
      <c r="D43" s="154"/>
      <c r="E43" s="154">
        <v>0.34999999999999998</v>
      </c>
      <c r="F43" s="176"/>
      <c r="G43" s="180"/>
      <c r="H43" s="181"/>
      <c r="I43" s="181"/>
      <c r="J43" s="181"/>
      <c r="K43" s="181"/>
      <c r="L43" s="181"/>
      <c r="M43" s="181"/>
      <c r="N43" s="181"/>
      <c r="O43" s="181"/>
      <c r="P43" s="181"/>
      <c r="Q43" s="181"/>
      <c r="R43" s="181"/>
      <c r="S43" s="181"/>
      <c r="T43" s="181"/>
      <c r="U43" s="181"/>
      <c r="V43" s="181"/>
      <c r="W43" s="181"/>
      <c r="X43" s="181"/>
      <c r="Y43" s="181"/>
      <c r="Z43" s="182"/>
    </row>
    <row r="44" ht="64.5" customHeight="1">
      <c r="A44" s="151" t="s">
        <v>79</v>
      </c>
      <c r="B44" s="174" t="s">
        <v>80</v>
      </c>
      <c r="C44" s="175"/>
      <c r="D44" s="154"/>
      <c r="E44" s="154">
        <v>0.29999999999999999</v>
      </c>
      <c r="F44" s="176"/>
      <c r="G44" s="183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184"/>
      <c r="W44" s="184"/>
      <c r="X44" s="184"/>
      <c r="Y44" s="184"/>
      <c r="Z44" s="185"/>
    </row>
    <row r="45" ht="30.75" customHeight="1">
      <c r="A45" s="146" t="s">
        <v>81</v>
      </c>
      <c r="B45" s="147" t="s">
        <v>82</v>
      </c>
      <c r="C45" s="148"/>
      <c r="D45" s="149">
        <v>0.20000000000000001</v>
      </c>
      <c r="E45" s="149"/>
      <c r="F45" s="149"/>
      <c r="G45" s="186">
        <f>G46*$E$46+G47*$E$47</f>
        <v>0</v>
      </c>
      <c r="H45" s="186">
        <f t="shared" ref="H45:Z45" si="5">H46*$E$46+H47*$E$47</f>
        <v>0</v>
      </c>
      <c r="I45" s="186">
        <f t="shared" si="5"/>
        <v>0</v>
      </c>
      <c r="J45" s="186">
        <f t="shared" si="5"/>
        <v>0</v>
      </c>
      <c r="K45" s="186">
        <f t="shared" si="5"/>
        <v>0</v>
      </c>
      <c r="L45" s="186">
        <f t="shared" si="5"/>
        <v>0</v>
      </c>
      <c r="M45" s="186">
        <f t="shared" si="5"/>
        <v>0</v>
      </c>
      <c r="N45" s="186">
        <f t="shared" si="5"/>
        <v>0</v>
      </c>
      <c r="O45" s="186">
        <f t="shared" si="5"/>
        <v>0</v>
      </c>
      <c r="P45" s="186">
        <f t="shared" si="5"/>
        <v>0</v>
      </c>
      <c r="Q45" s="186">
        <f t="shared" si="5"/>
        <v>0</v>
      </c>
      <c r="R45" s="186">
        <f t="shared" si="5"/>
        <v>0</v>
      </c>
      <c r="S45" s="186">
        <f t="shared" si="5"/>
        <v>0</v>
      </c>
      <c r="T45" s="186">
        <f t="shared" si="5"/>
        <v>0</v>
      </c>
      <c r="U45" s="186">
        <f t="shared" si="5"/>
        <v>0</v>
      </c>
      <c r="V45" s="186">
        <f t="shared" si="5"/>
        <v>0</v>
      </c>
      <c r="W45" s="186">
        <f t="shared" si="5"/>
        <v>0</v>
      </c>
      <c r="X45" s="186">
        <f t="shared" si="5"/>
        <v>0</v>
      </c>
      <c r="Y45" s="186">
        <f t="shared" si="5"/>
        <v>0</v>
      </c>
      <c r="Z45" s="186">
        <f t="shared" si="5"/>
        <v>0</v>
      </c>
    </row>
    <row r="46" ht="87" customHeight="1">
      <c r="A46" s="159" t="s">
        <v>83</v>
      </c>
      <c r="B46" s="187" t="s">
        <v>84</v>
      </c>
      <c r="C46" s="188"/>
      <c r="D46" s="162"/>
      <c r="E46" s="162">
        <v>0.5</v>
      </c>
      <c r="F46" s="162"/>
      <c r="G46" s="163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64"/>
      <c r="Z46" s="165"/>
    </row>
    <row r="47" ht="53.850000000000001" customHeight="1">
      <c r="A47" s="189" t="s">
        <v>85</v>
      </c>
      <c r="B47" s="190" t="s">
        <v>86</v>
      </c>
      <c r="C47" s="191"/>
      <c r="D47" s="192"/>
      <c r="E47" s="192">
        <v>0.5</v>
      </c>
      <c r="F47" s="192"/>
      <c r="G47" s="193"/>
      <c r="H47" s="194"/>
      <c r="I47" s="194"/>
      <c r="J47" s="194"/>
      <c r="K47" s="194"/>
      <c r="L47" s="194"/>
      <c r="M47" s="194"/>
      <c r="N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4"/>
      <c r="Z47" s="195"/>
    </row>
    <row r="48" s="196" customFormat="1" ht="24.399999999999999" customHeight="1">
      <c r="A48" s="197" t="s">
        <v>87</v>
      </c>
      <c r="B48" s="198"/>
      <c r="C48" s="198"/>
      <c r="D48" s="198"/>
      <c r="E48" s="198"/>
      <c r="F48" s="199"/>
      <c r="G48" s="200" t="e">
        <f>G29*$D$29+G31*$D$31+#REF!*#REF!+G33*$D$33+G41*$D$41+G45*$D$45</f>
        <v>#REF!</v>
      </c>
      <c r="H48" s="200" t="e">
        <f>H29*$D$29+H31*$D$31+#REF!*#REF!+H33*$D$33+H41*$D$41+H45*$D$45</f>
        <v>#REF!</v>
      </c>
      <c r="I48" s="200" t="e">
        <f>I29*$D$29+I31*$D$31+#REF!*#REF!+I33*$D$33+I41*$D$41+I45*$D$45</f>
        <v>#REF!</v>
      </c>
      <c r="J48" s="200" t="e">
        <f>J29*$D$29+J31*$D$31+#REF!*#REF!+J33*$D$33+J41*$D$41+J45*$D$45</f>
        <v>#REF!</v>
      </c>
      <c r="K48" s="200" t="e">
        <f>K29*$D$29+K31*$D$31+#REF!*#REF!+K33*$D$33+K41*$D$41+K45*$D$45</f>
        <v>#REF!</v>
      </c>
      <c r="L48" s="200" t="e">
        <f>L29*$D$29+L31*$D$31+#REF!*#REF!+L33*$D$33+L41*$D$41+L45*$D$45</f>
        <v>#REF!</v>
      </c>
      <c r="M48" s="200" t="e">
        <f>M29*$D$29+M31*$D$31+#REF!*#REF!+M33*$D$33+M41*$D$41+M45*$D$45</f>
        <v>#REF!</v>
      </c>
      <c r="N48" s="200" t="e">
        <f>N29*$D$29+N31*$D$31+#REF!*#REF!+N33*$D$33+N41*$D$41+N45*$D$45</f>
        <v>#REF!</v>
      </c>
      <c r="O48" s="200" t="e">
        <f>O29*$D$29+O31*$D$31+#REF!*#REF!+O33*$D$33+O41*$D$41+O45*$D$45</f>
        <v>#REF!</v>
      </c>
      <c r="P48" s="200" t="e">
        <f>P29*$D$29+P31*$D$31+#REF!*#REF!+P33*$D$33+P41*$D$41+P45*$D$45</f>
        <v>#REF!</v>
      </c>
      <c r="Q48" s="200" t="e">
        <f>Q29*$D$29+Q31*$D$31+#REF!*#REF!+Q33*$D$33+Q41*$D$41+Q45*$D$45</f>
        <v>#REF!</v>
      </c>
      <c r="R48" s="200" t="e">
        <f>R29*$D$29+R31*$D$31+#REF!*#REF!+R33*$D$33+R41*$D$41+R45*$D$45</f>
        <v>#REF!</v>
      </c>
      <c r="S48" s="200" t="e">
        <f>S29*$D$29+S31*$D$31+#REF!*#REF!+S33*$D$33+S41*$D$41+S45*$D$45</f>
        <v>#REF!</v>
      </c>
      <c r="T48" s="200" t="e">
        <f>T29*$D$29+T31*$D$31+#REF!*#REF!+T33*$D$33+T41*$D$41+T45*$D$45</f>
        <v>#REF!</v>
      </c>
      <c r="U48" s="200" t="e">
        <f>U29*$D$29+U31*$D$31+#REF!*#REF!+U33*$D$33+U41*$D$41+U45*$D$45</f>
        <v>#REF!</v>
      </c>
      <c r="V48" s="200" t="e">
        <f>V29*$D$29+V31*$D$31+#REF!*#REF!+V33*$D$33+V41*$D$41+V45*$D$45</f>
        <v>#REF!</v>
      </c>
      <c r="W48" s="200" t="e">
        <f>W29*$D$29+W31*$D$31+#REF!*#REF!+W33*$D$33+W41*$D$41+W45*$D$45</f>
        <v>#REF!</v>
      </c>
      <c r="X48" s="200" t="e">
        <f>X29*$D$29+X31*$D$31+#REF!*#REF!+X33*$D$33+X41*$D$41+X45*$D$45</f>
        <v>#REF!</v>
      </c>
      <c r="Y48" s="200" t="e">
        <f>Y29*$D$29+Y31*$D$31+#REF!*#REF!+Y33*$D$33+Y41*$D$41+Y45*$D$45</f>
        <v>#REF!</v>
      </c>
      <c r="Z48" s="200" t="e">
        <f>Z29*$D$29+Z31*$D$31+#REF!*#REF!+Z33*$D$33+Z41*$D$41+Z45*$D$45</f>
        <v>#REF!</v>
      </c>
    </row>
    <row r="49" ht="24.399999999999999" customHeight="1">
      <c r="A49" s="201" t="s">
        <v>88</v>
      </c>
      <c r="B49" s="202"/>
      <c r="C49" s="202"/>
      <c r="D49" s="202"/>
      <c r="E49" s="202"/>
      <c r="F49" s="203"/>
      <c r="G49" s="204" t="e">
        <f>IF(G48&lt;&gt;0,RANK(G48,$G48:$Z48),"")</f>
        <v>#REF!</v>
      </c>
      <c r="H49" s="205" t="e">
        <f t="shared" ref="H49:Z49" si="6">IF(H48&lt;&gt;0,RANK(H48,$G48:$Z48),"")</f>
        <v>#REF!</v>
      </c>
      <c r="I49" s="205" t="e">
        <f t="shared" si="6"/>
        <v>#REF!</v>
      </c>
      <c r="J49" s="205" t="e">
        <f t="shared" si="6"/>
        <v>#REF!</v>
      </c>
      <c r="K49" s="205" t="e">
        <f t="shared" si="6"/>
        <v>#REF!</v>
      </c>
      <c r="L49" s="205" t="e">
        <f t="shared" si="6"/>
        <v>#REF!</v>
      </c>
      <c r="M49" s="205" t="e">
        <f t="shared" si="6"/>
        <v>#REF!</v>
      </c>
      <c r="N49" s="205" t="e">
        <f t="shared" si="6"/>
        <v>#REF!</v>
      </c>
      <c r="O49" s="205" t="e">
        <f t="shared" si="6"/>
        <v>#REF!</v>
      </c>
      <c r="P49" s="205" t="e">
        <f t="shared" si="6"/>
        <v>#REF!</v>
      </c>
      <c r="Q49" s="205" t="e">
        <f t="shared" si="6"/>
        <v>#REF!</v>
      </c>
      <c r="R49" s="205" t="e">
        <f t="shared" si="6"/>
        <v>#REF!</v>
      </c>
      <c r="S49" s="205" t="e">
        <f t="shared" si="6"/>
        <v>#REF!</v>
      </c>
      <c r="T49" s="205" t="e">
        <f t="shared" si="6"/>
        <v>#REF!</v>
      </c>
      <c r="U49" s="205" t="e">
        <f t="shared" si="6"/>
        <v>#REF!</v>
      </c>
      <c r="V49" s="205" t="e">
        <f t="shared" si="6"/>
        <v>#REF!</v>
      </c>
      <c r="W49" s="205" t="e">
        <f t="shared" si="6"/>
        <v>#REF!</v>
      </c>
      <c r="X49" s="205" t="e">
        <f t="shared" si="6"/>
        <v>#REF!</v>
      </c>
      <c r="Y49" s="205" t="e">
        <f t="shared" si="6"/>
        <v>#REF!</v>
      </c>
      <c r="Z49" s="206" t="e">
        <f t="shared" si="6"/>
        <v>#REF!</v>
      </c>
    </row>
    <row r="51">
      <c r="B51" s="207" t="s">
        <v>89</v>
      </c>
      <c r="C51" s="207"/>
      <c r="D51" s="207"/>
      <c r="E51" s="207"/>
      <c r="F51" s="207"/>
      <c r="G51" s="207"/>
      <c r="H51" s="207"/>
      <c r="I51" s="207"/>
      <c r="J51" s="207"/>
      <c r="K51" s="207"/>
      <c r="L51" s="207"/>
      <c r="M51" s="207"/>
      <c r="N51" s="207"/>
    </row>
    <row r="53" s="1" customFormat="1" ht="25.5" customHeight="1">
      <c r="B53" s="208" t="s">
        <v>90</v>
      </c>
      <c r="C53" s="209"/>
      <c r="D53" s="209"/>
      <c r="E53" s="209"/>
      <c r="F53" s="210"/>
      <c r="G53" s="210"/>
      <c r="H53" s="209"/>
      <c r="I53" s="209"/>
      <c r="J53" s="209"/>
      <c r="K53" s="209"/>
      <c r="L53" s="209"/>
      <c r="M53" s="209"/>
      <c r="N53" s="209"/>
      <c r="O53" s="209"/>
      <c r="P53" s="209"/>
      <c r="R53" s="5"/>
      <c r="T53" s="6"/>
      <c r="U53" s="211"/>
    </row>
    <row r="55" s="1" customFormat="1">
      <c r="B55" s="2" t="s">
        <v>36</v>
      </c>
      <c r="C55" s="2"/>
      <c r="D55" s="209"/>
      <c r="E55" s="209"/>
      <c r="F55" s="210"/>
      <c r="G55" s="210"/>
      <c r="H55" s="209"/>
      <c r="I55" s="209"/>
      <c r="J55" s="209"/>
      <c r="K55" s="209"/>
      <c r="L55" s="209"/>
      <c r="M55" s="209"/>
      <c r="N55" s="209"/>
      <c r="O55" s="209"/>
      <c r="P55" s="209"/>
      <c r="R55" s="5"/>
      <c r="T55" s="6"/>
    </row>
  </sheetData>
  <mergeCells count="103">
    <mergeCell ref="B1:L1"/>
    <mergeCell ref="B2:C2"/>
    <mergeCell ref="D2:G2"/>
    <mergeCell ref="B3:C3"/>
    <mergeCell ref="D3:G3"/>
    <mergeCell ref="D5:E5"/>
    <mergeCell ref="F5:G5"/>
    <mergeCell ref="H5:M5"/>
    <mergeCell ref="AB5:AF5"/>
    <mergeCell ref="D6:E6"/>
    <mergeCell ref="F6:G6"/>
    <mergeCell ref="H6:M6"/>
    <mergeCell ref="AB6:AF6"/>
    <mergeCell ref="D7:E7"/>
    <mergeCell ref="F7:G7"/>
    <mergeCell ref="H7:M7"/>
    <mergeCell ref="AB7:AF7"/>
    <mergeCell ref="D8:E8"/>
    <mergeCell ref="F8:G8"/>
    <mergeCell ref="H8:M8"/>
    <mergeCell ref="AB8:AF8"/>
    <mergeCell ref="D9:E9"/>
    <mergeCell ref="F9:G9"/>
    <mergeCell ref="H9:M9"/>
    <mergeCell ref="AB9:AF9"/>
    <mergeCell ref="D10:E10"/>
    <mergeCell ref="F10:G10"/>
    <mergeCell ref="H10:M10"/>
    <mergeCell ref="AB10:AF10"/>
    <mergeCell ref="D11:E11"/>
    <mergeCell ref="F11:G11"/>
    <mergeCell ref="H11:M11"/>
    <mergeCell ref="AB11:AF11"/>
    <mergeCell ref="D12:E12"/>
    <mergeCell ref="F12:G12"/>
    <mergeCell ref="H12:M12"/>
    <mergeCell ref="D13:E13"/>
    <mergeCell ref="F13:G13"/>
    <mergeCell ref="H13:M13"/>
    <mergeCell ref="U13:U14"/>
    <mergeCell ref="D14:E14"/>
    <mergeCell ref="F14:G14"/>
    <mergeCell ref="H14:M14"/>
    <mergeCell ref="D15:E15"/>
    <mergeCell ref="F15:G15"/>
    <mergeCell ref="H15:M15"/>
    <mergeCell ref="D16:E16"/>
    <mergeCell ref="F16:G16"/>
    <mergeCell ref="H16:M16"/>
    <mergeCell ref="D17:E17"/>
    <mergeCell ref="F17:G17"/>
    <mergeCell ref="H17:M17"/>
    <mergeCell ref="D18:E18"/>
    <mergeCell ref="F18:G18"/>
    <mergeCell ref="H18:M18"/>
    <mergeCell ref="D19:E19"/>
    <mergeCell ref="F19:G19"/>
    <mergeCell ref="H19:M19"/>
    <mergeCell ref="D20:E20"/>
    <mergeCell ref="F20:G20"/>
    <mergeCell ref="H20:M20"/>
    <mergeCell ref="D21:E21"/>
    <mergeCell ref="F21:G21"/>
    <mergeCell ref="H21:M21"/>
    <mergeCell ref="D22:E22"/>
    <mergeCell ref="F22:G22"/>
    <mergeCell ref="H22:M22"/>
    <mergeCell ref="D23:E23"/>
    <mergeCell ref="F23:G23"/>
    <mergeCell ref="H23:M23"/>
    <mergeCell ref="D24:E24"/>
    <mergeCell ref="F24:G24"/>
    <mergeCell ref="H24:M24"/>
    <mergeCell ref="D25:E25"/>
    <mergeCell ref="F25:G25"/>
    <mergeCell ref="H25:M25"/>
    <mergeCell ref="A27:A28"/>
    <mergeCell ref="B27:C28"/>
    <mergeCell ref="D27:F27"/>
    <mergeCell ref="G27:Z27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A48:F48"/>
    <mergeCell ref="A49:F49"/>
    <mergeCell ref="B51:N51"/>
    <mergeCell ref="B55:C55"/>
  </mergeCells>
  <printOptions headings="0" gridLines="0"/>
  <pageMargins left="0.70866141732283472" right="0.70866141732283472" top="0.39370078740157477" bottom="0.39370078740157477" header="0.31496062992125984" footer="0.31496062992125984"/>
  <pageSetup paperSize="9" scale="33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KapturSP</dc:creator>
  <cp:revision>4</cp:revision>
  <dcterms:created xsi:type="dcterms:W3CDTF">2010-02-17T12:34:21Z</dcterms:created>
  <dcterms:modified xsi:type="dcterms:W3CDTF">2024-08-20T09:07:43Z</dcterms:modified>
</cp:coreProperties>
</file>